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2372" activeTab="5"/>
  </bookViews>
  <sheets>
    <sheet name="Хлеб" sheetId="1" r:id="rId1"/>
    <sheet name="Овощи" sheetId="2" r:id="rId2"/>
    <sheet name="Мясо" sheetId="3" r:id="rId3"/>
    <sheet name="Курица" sheetId="4" r:id="rId4"/>
    <sheet name="Колбаса" sheetId="5" r:id="rId5"/>
    <sheet name="Молочка" sheetId="6" r:id="rId6"/>
    <sheet name="Прочее" sheetId="7" r:id="rId7"/>
    <sheet name="Рыба" sheetId="8" r:id="rId8"/>
    <sheet name="Фрукты" sheetId="9" r:id="rId9"/>
  </sheets>
  <definedNames>
    <definedName name="dict0fb2228ebb2d49d896fff989096d7cad">#REF!</definedName>
    <definedName name="dict14596a9dae914c82b1d1f6ee71223594">#REF!</definedName>
    <definedName name="dict28a029930c6c4c6183fe89b27732bc00">#REF!</definedName>
    <definedName name="dict6c80fd1871f145d6b5565784c2b09029">#REF!</definedName>
    <definedName name="dictba3b8dc03d754426ad39ab6e2adeedcf">#REF!</definedName>
  </definedNames>
  <calcPr fullCalcOnLoad="1"/>
</workbook>
</file>

<file path=xl/sharedStrings.xml><?xml version="1.0" encoding="utf-8"?>
<sst xmlns="http://schemas.openxmlformats.org/spreadsheetml/2006/main" count="749" uniqueCount="381">
  <si>
    <t>тара, обеспечивающая сохранность, целостность товара</t>
  </si>
  <si>
    <t>потребительская тара</t>
  </si>
  <si>
    <t xml:space="preserve">потребительская тара, пакет до 30 кг </t>
  </si>
  <si>
    <t>металлические банки. Вес  до 250 г</t>
  </si>
  <si>
    <t>Ведра из полимерных материалов до 10 кг</t>
  </si>
  <si>
    <t xml:space="preserve">Смеси сушеных фруктов </t>
  </si>
  <si>
    <t xml:space="preserve">Компот из сухофруктов. Высший  сорт. </t>
  </si>
  <si>
    <t>пакет/коробка/ящик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</si>
  <si>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</si>
  <si>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</si>
  <si>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Поставка продуктов питания  ( мясо кур) </t>
  </si>
  <si>
    <t>КГ</t>
  </si>
  <si>
    <t>Тара, упаковочные материалы  обеспечивающие сохранность и товарный вид субпродуктов</t>
  </si>
  <si>
    <t>Огурцы</t>
  </si>
  <si>
    <t>огурцы укладывают в ящики плотными рядами вровень с краями тары</t>
  </si>
  <si>
    <t>пакет до 2 кг</t>
  </si>
  <si>
    <t>Поставка продуктов питания (мясо (говядина) и  субпродукты)</t>
  </si>
  <si>
    <t xml:space="preserve">картонная коробка  массой до 6 кг. </t>
  </si>
  <si>
    <t xml:space="preserve">Требования к фасовке и упаковке  </t>
  </si>
  <si>
    <t xml:space="preserve">Требования к фасовке и упаковке </t>
  </si>
  <si>
    <t xml:space="preserve">металлические банки вместимостью  до 1,0 дм3 </t>
  </si>
  <si>
    <t xml:space="preserve">металлические банки   вместимостью  до 0,65 дм3 </t>
  </si>
  <si>
    <t xml:space="preserve">стеклянные или металлические   банки вместимостью  до 1,0 дм3 </t>
  </si>
  <si>
    <t xml:space="preserve">стеклянные банки вместимостью  до 5,0 дм3 </t>
  </si>
  <si>
    <t xml:space="preserve">стеклянные банки вместимостью  до 3,0 дм3 </t>
  </si>
  <si>
    <t xml:space="preserve">стеклянные или металлические банки  вместимостью до 1,0 дм3 </t>
  </si>
  <si>
    <t xml:space="preserve">стеклянные или металлические  банки вместимостью до 1,0  дм3 </t>
  </si>
  <si>
    <t xml:space="preserve">стеклянные  банки вместимостью до 3 дм3 </t>
  </si>
  <si>
    <t xml:space="preserve">стеклянные или из полимерных материалов бутылки вместимостью от  0,1  до 1,0 дм3 </t>
  </si>
  <si>
    <t>Поставка продуктов питания (Изделия хлебобулочные)</t>
  </si>
  <si>
    <t>Поставка продуктов питания (Изделия  мучные кондитерские)</t>
  </si>
  <si>
    <t>Единицы измерения</t>
  </si>
  <si>
    <t>кг</t>
  </si>
  <si>
    <t xml:space="preserve">Поставка продуктов питания (Овощи)  </t>
  </si>
  <si>
    <t>Морковь столовая</t>
  </si>
  <si>
    <t>Свекла столовая</t>
  </si>
  <si>
    <t>Лук репчатый</t>
  </si>
  <si>
    <t xml:space="preserve">Поставка продуктов питания   (Колбасные и тушеные изделия) </t>
  </si>
  <si>
    <t>л</t>
  </si>
  <si>
    <t>Поставка продуктов питания  (мукомольная продукция)</t>
  </si>
  <si>
    <t>Крупа  манная</t>
  </si>
  <si>
    <t>Фасоль   консервированная</t>
  </si>
  <si>
    <t xml:space="preserve">Икра овощная </t>
  </si>
  <si>
    <t>Поставка продуктов питания  (Прочие продукты)</t>
  </si>
  <si>
    <t>Майонез</t>
  </si>
  <si>
    <t>Зефир</t>
  </si>
  <si>
    <t>Поставка продуктов питания (яйцо куриное)</t>
  </si>
  <si>
    <t>шт.</t>
  </si>
  <si>
    <t xml:space="preserve">Герметичная упаковка. </t>
  </si>
  <si>
    <t>Упаковка: под вакуумом или в условиях модифицированной атмосферы в прозрачные газонепроницаемые пленки или пакеты.</t>
  </si>
  <si>
    <t xml:space="preserve"> Развес.</t>
  </si>
  <si>
    <t xml:space="preserve">Развес. </t>
  </si>
  <si>
    <t>Характеристики товара</t>
  </si>
  <si>
    <t>Наименование товара</t>
  </si>
  <si>
    <t>Кефир</t>
  </si>
  <si>
    <t>Кол-во источников</t>
  </si>
  <si>
    <t>к-т вариации</t>
  </si>
  <si>
    <t>Сметана</t>
  </si>
  <si>
    <t>Творог</t>
  </si>
  <si>
    <t>Масло сливочное</t>
  </si>
  <si>
    <t>Капуста белокочанная</t>
  </si>
  <si>
    <t>Йогурт</t>
  </si>
  <si>
    <t xml:space="preserve">Крупа гречневая </t>
  </si>
  <si>
    <t>Огурцы  консервированные</t>
  </si>
  <si>
    <t>Карамель</t>
  </si>
  <si>
    <t>Мармелад</t>
  </si>
  <si>
    <t>Источники ценовой информации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</si>
  <si>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</si>
  <si>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</si>
  <si>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</si>
  <si>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</si>
  <si>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</si>
  <si>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</si>
  <si>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>Ряженка</t>
  </si>
  <si>
    <t>Приложение №6</t>
  </si>
  <si>
    <t>Поставка продуктов питания  (рыба)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</si>
  <si>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</si>
  <si>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>Крупа пшеничная</t>
  </si>
  <si>
    <t>Изюм</t>
  </si>
  <si>
    <t>Приложение  № 8</t>
  </si>
  <si>
    <t>Приложение № 9</t>
  </si>
  <si>
    <t>Груши</t>
  </si>
  <si>
    <t>Мандарины</t>
  </si>
  <si>
    <t>Апельсины</t>
  </si>
  <si>
    <t xml:space="preserve">Поставка продуктов питания (масло сливочное, сыр полутвердый) </t>
  </si>
  <si>
    <t>Бананы</t>
  </si>
  <si>
    <t>Яблоки</t>
  </si>
  <si>
    <t>Лимоны</t>
  </si>
  <si>
    <t xml:space="preserve">Поставка продуктов питания (молоко) </t>
  </si>
  <si>
    <t xml:space="preserve">Поставка продуктов питания (кефир, йогурт, ряженка) </t>
  </si>
  <si>
    <t xml:space="preserve"> Герметичная упаковка </t>
  </si>
  <si>
    <t>Развес. Упаковка до 50  кг.</t>
  </si>
  <si>
    <t xml:space="preserve">Упаковка: пакеты из полимерной пленки </t>
  </si>
  <si>
    <t xml:space="preserve">Упаковка: полимерная пленка </t>
  </si>
  <si>
    <t>Упаковка: металлические банки. Вес   до 525 г.</t>
  </si>
  <si>
    <t xml:space="preserve">полиэтиленовый стакан  до 0,5 кг </t>
  </si>
  <si>
    <t xml:space="preserve">упаковка до 1 кг. </t>
  </si>
  <si>
    <t>пакет до 1 кг</t>
  </si>
  <si>
    <t>полиэтиленовые пакеты  до 1 кг</t>
  </si>
  <si>
    <t xml:space="preserve"> полиэтиленовые пакеты  до 1 кг </t>
  </si>
  <si>
    <t xml:space="preserve">мягкая или полужесткая упаковка, массой до 1 кг </t>
  </si>
  <si>
    <t xml:space="preserve"> Фасовка  до 1 кг </t>
  </si>
  <si>
    <t>пачки или пакеты из полимерных материалов до 1 кг</t>
  </si>
  <si>
    <t>упаковка до 1 кг</t>
  </si>
  <si>
    <t>продуктовые мешки, фасовка до 50 кг</t>
  </si>
  <si>
    <t xml:space="preserve">пачка массой до 1 кг </t>
  </si>
  <si>
    <t xml:space="preserve"> п/бут. до 1 л. </t>
  </si>
  <si>
    <t xml:space="preserve">стеклянные банки или ведерки из полимерных и комбинированных материалов, масса  до 1 кг </t>
  </si>
  <si>
    <t>Упаковка масса нетто  до 0,5 кг.</t>
  </si>
  <si>
    <t>Упаковка масса нетто  до 1  кг.</t>
  </si>
  <si>
    <t xml:space="preserve"> картонные коробки</t>
  </si>
  <si>
    <t xml:space="preserve">Упаковка массой  до 1 кг </t>
  </si>
  <si>
    <t>Молоко сгущенное</t>
  </si>
  <si>
    <t>Упаковка до 0,5 кг.</t>
  </si>
  <si>
    <t xml:space="preserve">Виноград сушеный, сорт первый,  без плодоножек,комкования, сыпучий. Вкус и запах, свойственные сушеному винограду. Вкус сладкий или сладко-кислый. Без постороннего привкуса и запаха. </t>
  </si>
  <si>
    <t>Желейный,неглазированный. Поверхность  обсыпанная сахаром. Форма правильная с четкими контуром, без деформации.  Консистенция студнеобразная.</t>
  </si>
  <si>
    <t xml:space="preserve">Потребительская упаковка. Вес до 10 кг. </t>
  </si>
  <si>
    <t>томаты укладывают в ящики, обеспечивающие качество и безопасность продукта при транспортировке.</t>
  </si>
  <si>
    <t>Упаковка: из комбинированных материалов, объемом    0,2 л</t>
  </si>
  <si>
    <t>Упаковка: из комбинированных материалов, объемом   0,2 л</t>
  </si>
  <si>
    <t>Горох, консервированный без уксуса или уксусной кислоты (кроме готовых блюд из овощей)</t>
  </si>
  <si>
    <t xml:space="preserve">Товарный сорт:  
Первый
</t>
  </si>
  <si>
    <t>Чай черный (ферментированный)</t>
  </si>
  <si>
    <t xml:space="preserve">Вид чая черного (ферментированного) по способу обработки листа:  Листовой  
Тип листа чая черного (ферментированного):  Крупный  
</t>
  </si>
  <si>
    <t>Какао-порошок</t>
  </si>
  <si>
    <t xml:space="preserve">Наличие в составе сахара или других подслащивающих веществ:  Нет  
Тип какао-порошка:  Какао-порошок  
</t>
  </si>
  <si>
    <t>Масло подсолнечное рафинированное</t>
  </si>
  <si>
    <t xml:space="preserve">Вид масла подсолнечного рафинированного :  Дезодорированное  
Марка масла подсолнечного рафинированного дезодорированного:  Высший сорт 
</t>
  </si>
  <si>
    <t xml:space="preserve">Яйца куриные в скорлупе свежие </t>
  </si>
  <si>
    <t>Упаковка: под вакуумом или в условиях модифицированной атмосферы в полимерные
многослойные пленки (ламинаты), пакеты из
многослойной термоусадочной пленки</t>
  </si>
  <si>
    <t xml:space="preserve">Изделия колбасные вареные, в том числе фаршированные мясные </t>
  </si>
  <si>
    <t xml:space="preserve">
Вид молочного сырья:  Нормализованные сливки  
Массовая доля жира:  20 (%)  
</t>
  </si>
  <si>
    <t>Сыры полутвердые</t>
  </si>
  <si>
    <t xml:space="preserve">Консервы овощные кукуруза сахарная  </t>
  </si>
  <si>
    <t>Консервы из свежей кукурузы. Сорт 1.  Зерна целые.  Консистенция мягкая, однородная, без чрезмерной плотности.</t>
  </si>
  <si>
    <t>Продукты томатные концентрированные</t>
  </si>
  <si>
    <t xml:space="preserve">Томатная паста.  .Густая, однородная концентрированная масса мажущейся консистенции, без темных включений,  грубых частиц плодов. </t>
  </si>
  <si>
    <t xml:space="preserve">Томатное пюре. Однородная концентрированная масса от полужидкой до более густой консистенции, без темных включений,  грубых частиц плодов. </t>
  </si>
  <si>
    <t>Кофейный напиток  растворимый</t>
  </si>
  <si>
    <t xml:space="preserve">Изделия макаронные </t>
  </si>
  <si>
    <t xml:space="preserve">Вид кофейного напитка:  С натуральным кофе без цикория  </t>
  </si>
  <si>
    <t xml:space="preserve">
Зефир глазированный:  Нет  
Наличие начинки:   Нет  
</t>
  </si>
  <si>
    <t>Дрожжи хлебопекарные сушеные</t>
  </si>
  <si>
    <t xml:space="preserve"> Сорт :  Высший   </t>
  </si>
  <si>
    <t xml:space="preserve"> пакеты из полимерных и комбинированных материалов, масса нетто до 1 кг.</t>
  </si>
  <si>
    <t>Томаты консервированные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</si>
  <si>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</si>
  <si>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
Вид молочного сырья:  Нормализованное молоко  
Массовая доля жира: 2.5 (%)  
Наличие обогащающих компонентов:  Нет  
</t>
  </si>
  <si>
    <t xml:space="preserve">
Вид молочного сырья:  Нормализованное молоко  
Массовая доля жира:  2.5 (%)  
Наличие обогащающих компонентов:  Нет  
</t>
  </si>
  <si>
    <t xml:space="preserve">Вид сахара белого :  Кристаллический  
 </t>
  </si>
  <si>
    <t>Сахар белый свекловичный в твердом состоянии без вкусоароматических или красящих добавок</t>
  </si>
  <si>
    <t xml:space="preserve">Сельдь соленая  </t>
  </si>
  <si>
    <t xml:space="preserve">Вид засола: Слабосоленая                                                     Вид разделки: Неразделанная                                                  Сорт: Первый
</t>
  </si>
  <si>
    <t>Консервы рыбные натуральные</t>
  </si>
  <si>
    <t>Наименование рыбы: сайра</t>
  </si>
  <si>
    <t>Наименование рыбы: горбуша</t>
  </si>
  <si>
    <t>Наименование рыбы: сардина</t>
  </si>
  <si>
    <t>Говядина замороженная</t>
  </si>
  <si>
    <t xml:space="preserve">
Вид изделия колбасного вареного:  Колбаса (колбаска)  
Категория:  Б  
</t>
  </si>
  <si>
    <t xml:space="preserve">
Вид изделия колбасного вареного:  Сосиски  
Категория:  Б  
</t>
  </si>
  <si>
    <t xml:space="preserve">
Вид изделия колбасного вареного:  Сардельки  
Категория:  А  
</t>
  </si>
  <si>
    <t xml:space="preserve">
Категория яйца:  Первая  
Класс яйца:  Столовое  
</t>
  </si>
  <si>
    <t>Мясо сельскохозяйственной птицы замороженное, в том числе для детского питания</t>
  </si>
  <si>
    <t xml:space="preserve">Вид сливочного масла:  Сладко-сливочное  Наименование сливочного масла: Крестьянское
Сорт:  Высший
Тип сливочного масла:  Несоленое
</t>
  </si>
  <si>
    <t xml:space="preserve">Поставка продуктов питания (сметана, ворог) </t>
  </si>
  <si>
    <t>Поставка продуктов питания  (овощи и фрукты переработанные)</t>
  </si>
  <si>
    <t>Хлеб недлительного хранения</t>
  </si>
  <si>
    <t xml:space="preserve">Вид хлеба
Ржано-пшеничный
Хлеб по способу производства
Формовой
</t>
  </si>
  <si>
    <t>Булочные изделия</t>
  </si>
  <si>
    <t>Пряники</t>
  </si>
  <si>
    <t>Вафли</t>
  </si>
  <si>
    <t>Печенье сладкое</t>
  </si>
  <si>
    <t>Изделия бараночные</t>
  </si>
  <si>
    <t>Изделия сухарные</t>
  </si>
  <si>
    <t xml:space="preserve">Вид продукта
Вафли
Наличие начинки
Да
</t>
  </si>
  <si>
    <t xml:space="preserve">Вид изделия
Баранки
</t>
  </si>
  <si>
    <t xml:space="preserve">Вид изделия
Сухари сдобные пшеничные
Вид сырья
Пшеничная хлебопекарная мука
</t>
  </si>
  <si>
    <t>Чеснок свежий</t>
  </si>
  <si>
    <t>Картофель продовольственный</t>
  </si>
  <si>
    <t>Томаты (помидоры)</t>
  </si>
  <si>
    <t xml:space="preserve">Товарный сорт
Первый
</t>
  </si>
  <si>
    <t xml:space="preserve">Товарный класс
Первый
</t>
  </si>
  <si>
    <t xml:space="preserve">Товарный сорт
Высший
</t>
  </si>
  <si>
    <t xml:space="preserve">Вид картофеля по сроку созревания
Картофель продовольственный поздний
</t>
  </si>
  <si>
    <t xml:space="preserve">Товарный сорт  Первый
Товарный тип   Круглые
Цвет томатов   Красный
</t>
  </si>
  <si>
    <t xml:space="preserve">Товарный сорт   Первый
Цвет лука   Желтый
</t>
  </si>
  <si>
    <t xml:space="preserve">Тип огурцов по размеру плода                                                                                                                                                                                                                                                                                                                                                                                                                                                                          Среднеплодные
Товарный сорт  Высший
</t>
  </si>
  <si>
    <t xml:space="preserve">Вид мяса по способу обработки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кости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мяса по способу разделки     Полутуша
</t>
  </si>
  <si>
    <t>Полуфабрикаты мясные и мясосодержащие замороженные</t>
  </si>
  <si>
    <t xml:space="preserve">Мягкая или жесткая упаковка.
Фасовка до 1л
</t>
  </si>
  <si>
    <t>Молоко питьевое</t>
  </si>
  <si>
    <t xml:space="preserve">Вид молока   Коровье
Вид молока по способу обработки
Пастеризованное
Вид молочного сырья
Нормализованное
Массовая доля жира, max, %         ≤ 2.5
Массовая доля жира, min,%            ≥ 2.5
</t>
  </si>
  <si>
    <t xml:space="preserve">Вид молока     Коровье
Вид молока по способу обработки
Пастеризованное
Вид молочного сырья
Нормализованное
Массовая доля жира, max, %      ≤ 3.2
Массовая доля жира, min,%       ≥ 3.2
</t>
  </si>
  <si>
    <t>Полужесткая упаковка из листовых или комбинированных материалов. Фасовка до 1л</t>
  </si>
  <si>
    <t xml:space="preserve">Вид молока   Коровье
Вид молока по способу обработки
Ультрапастеризованное
Вид молочного сырья
Нормализованное
Массовая доля жира, max, %   ≤ 3.2
Массовая доля жира, min,%      ≥ 3.2
</t>
  </si>
  <si>
    <t xml:space="preserve"> Вид изделия
  Сушки
</t>
  </si>
  <si>
    <t xml:space="preserve">
Вид сыра     Цельный
Вид сыра в зависимости от массовой доля жира в пересчете на сухое вещество
Жирные
Вид сырья      Коровье молоко
Сорт сыра из коровьего молока    Высший
</t>
  </si>
  <si>
    <t>Рис</t>
  </si>
  <si>
    <t>Крупа ячневая</t>
  </si>
  <si>
    <t>Крупа перловая</t>
  </si>
  <si>
    <t xml:space="preserve">Пшено  </t>
  </si>
  <si>
    <t>Хлопья овсяные</t>
  </si>
  <si>
    <t>Фасоль продовольственная</t>
  </si>
  <si>
    <t>Горох шлифованный</t>
  </si>
  <si>
    <t xml:space="preserve">Мука пшеничная                                           </t>
  </si>
  <si>
    <t xml:space="preserve">Вид   Цельнозерновой
Пропаренный    Да
Сорт, не ниже    Первый
Способ обработки    Шлифованный
</t>
  </si>
  <si>
    <t xml:space="preserve">Вид крупы   Ядрица быстроразваривающаяся (пропаренная)
Сорт, не ниже   Первый
</t>
  </si>
  <si>
    <t xml:space="preserve">Сорт   Первый
</t>
  </si>
  <si>
    <t xml:space="preserve">Марка крупы   МТ
</t>
  </si>
  <si>
    <t xml:space="preserve">Номер крупы   1
</t>
  </si>
  <si>
    <t xml:space="preserve">Номер крупы    1
</t>
  </si>
  <si>
    <t xml:space="preserve">Вид крупы     Артек
</t>
  </si>
  <si>
    <t xml:space="preserve">Вид крупы   Геркулес
</t>
  </si>
  <si>
    <t xml:space="preserve">Номер и наименование типа фасоли
I. Фасоль белая
</t>
  </si>
  <si>
    <t xml:space="preserve">Вид зерна   Колотое
Сорт, не ниже   Первый
</t>
  </si>
  <si>
    <t xml:space="preserve">Вид муки     Хлебопекарная 
Сорт пшеничной хлебопекарной муки, не ниже    Высший
</t>
  </si>
  <si>
    <t>Джем</t>
  </si>
  <si>
    <t xml:space="preserve">Вид продукта по способу обработки
Стерилизованный
</t>
  </si>
  <si>
    <t>Сок из фруктов и (или) овощей</t>
  </si>
  <si>
    <t xml:space="preserve">Вид сока    Овощной
Вид сока по способу обработки   Пастеризованный
Вид сока по технологии производства
Восстановленный
</t>
  </si>
  <si>
    <t xml:space="preserve">Вид изделия макаронного   Макароны
Вид сырья  Пшеничная мука
Группа макаронных изделий из пшеничной муки  А
Сорт макаронных изделий из пшеничной муки  Высший
</t>
  </si>
  <si>
    <t xml:space="preserve">Рыба тресковая мороженая </t>
  </si>
  <si>
    <t xml:space="preserve">Товарный сорт   Первый </t>
  </si>
  <si>
    <t>*Индексация на 13% осуществлена в соответствии с п. 3.16.2 Методических рекомендаций по применению методов определения начальной (максимальной) цены контракта, (утв. приказом Министерства экономического развития РФ от 02.10.2013 № 567).</t>
  </si>
  <si>
    <t xml:space="preserve">Товарный класс   Первый </t>
  </si>
  <si>
    <t xml:space="preserve">Рыба тресковая мороженая  </t>
  </si>
  <si>
    <t xml:space="preserve">Рыба лососевая мороженая 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</si>
  <si>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Минтай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</si>
  <si>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Пикша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</si>
  <si>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Горбуша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</si>
  <si>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Треска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</si>
  <si>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 xml:space="preserve">Вид хлеба  Ржано-пшеничный
 Наименование хлеба*   Дарницкий 
Хлеб по способу производства
Формовой
</t>
  </si>
  <si>
    <t>***  в соответствии с меню, разработанным Заказчиком, которое обеспечивает сбалансированное питание и одновременно удовлетворяет требованиям разноообразия и соответствия среднесуточным наборам продуктов</t>
  </si>
  <si>
    <t xml:space="preserve"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
</t>
  </si>
  <si>
    <t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</si>
  <si>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 xml:space="preserve">Вид сырья   Пшеничная мука
Вид изделия*  Батон нарезной 
</t>
  </si>
  <si>
    <t>* в соответствии с меню, разработанным Заказчиком, которое обеспечивает сбалансированное питание и одновременно удовлетворяет требованиям разнообразия и соответствия среднесуточным наборам продуктов</t>
  </si>
  <si>
    <t>Вид печенья
Сахарное
Вид продукта по рецептуре
Неглазированное
Без начинки</t>
  </si>
  <si>
    <t xml:space="preserve">Вид продукта по технологии производства
Заварные
Вид продукта по рецептуре
Глазированные </t>
  </si>
  <si>
    <t xml:space="preserve"> Развес. Упаковочные материалы  обеспечивающие
сохранность и качество  при транспортировании и хранении
</t>
  </si>
  <si>
    <t xml:space="preserve">Вид мяса по способу обработки
Бескостное
Вид мяса по способу разделки
Отруб  </t>
  </si>
  <si>
    <t>Субпродукты пищевые крупного рогатого скота замороженные</t>
  </si>
  <si>
    <t xml:space="preserve">Вид субпродукта
печень
Субпродукт в блоках
да
</t>
  </si>
  <si>
    <t xml:space="preserve">Вид субпродукта
сердце
Субпродукт в блоках
да
</t>
  </si>
  <si>
    <t xml:space="preserve">Вид субпродукта
языки
Субпродукт в блоках
да
</t>
  </si>
  <si>
    <t xml:space="preserve"> Развес. Упаковочные материалы  обеспечивающие
сохранность и качество  при транспортировании и хранении 
</t>
  </si>
  <si>
    <t xml:space="preserve"> Вид мяса по способу разделки     Окорочок
Для детского питания  Нет 
Наименование мяса птицы  Цыплята- бройлеры 
Сорт   Первый   
</t>
  </si>
  <si>
    <t xml:space="preserve"> Вид мяса по способу разделки    Грудка  
  Для детского питания  Нет 
Наименование мяса птицы  Цыплята- бройлеры 
Сорт  Первый  
</t>
  </si>
  <si>
    <t>Вид мяса по способу разделки
голень
Для детского питания Нет
Наименование мяса птицы
Цыплята- бройлеры
Сорт Первый</t>
  </si>
  <si>
    <t>Мясо сельскохозяйственной птицы охлажденное</t>
  </si>
  <si>
    <t>Вид мяса по способу разделки
тушка
Наименование мяса птицы
Цыплята- бройлеры
Сорт Первый</t>
  </si>
  <si>
    <t xml:space="preserve"> Вид мяса по способу разделки   тушка
Для детского питания   Нет 
Наименование мяса птицы  Цыплята- бройлеры
Сорт    Первый  </t>
  </si>
  <si>
    <t>Колбаса (колбаска) полукопченая мясная</t>
  </si>
  <si>
    <t xml:space="preserve">Вид преобладающего мясного сырья
Свинина
Категория, не ниже Б
</t>
  </si>
  <si>
    <t xml:space="preserve">Консервы мясные </t>
  </si>
  <si>
    <t>Вид заливки
В собственном соку
Вид продукта по технологии изготовления
Кусковой
Вид сырья
Говядина</t>
  </si>
  <si>
    <t>Вид заливки
В собственном соку
Вид продукта по технологии изготовления
Кусковой
Вид сырья
Свинина</t>
  </si>
  <si>
    <t xml:space="preserve">Вид:  В тесте  (пельмени)*
Группа:  Мясосодержащие  
Категория:  В  </t>
  </si>
  <si>
    <t>Товарный сорт   Первый</t>
  </si>
  <si>
    <t xml:space="preserve">Соль пищевая </t>
  </si>
  <si>
    <t xml:space="preserve">Вид соли по способу производства:  Молотая  
Вид сырья для соли пищевой:  Каменная  
Помол соли пищевой:  N 1  
Соль йодированная: Нет                                     Сорт:  Первый  
</t>
  </si>
  <si>
    <t>Вид изделия макаронного   Вермишель
Вид сырья  Пшеничная мука
Группа макаронных изделий из пшеничной муки  А
Сорт макаронных изделий из пшеничной муки  Высший</t>
  </si>
  <si>
    <t xml:space="preserve">Вид соли по способу производства:  Выварочная    Соль йодированная: Да
Сорт:  Экстра  
</t>
  </si>
  <si>
    <t>Маслянная основа: Подсолнечное масло</t>
  </si>
  <si>
    <t>Вид продукта: Молоко сгущенное с сахаром            Вид продукта по массовой доле жира: Цельный</t>
  </si>
  <si>
    <t>Вид карамели: С начинкой</t>
  </si>
  <si>
    <t>Кисель сухой</t>
  </si>
  <si>
    <t xml:space="preserve">Вид киселя сухого: На плодовых (ягодных) экстрактах концентрированных соков
</t>
  </si>
  <si>
    <t>Уксус пищевой</t>
  </si>
  <si>
    <t>Вид: столовый</t>
  </si>
  <si>
    <t xml:space="preserve"> Вид продукта Йогурт
Для детского питания Нет
Йогурт питьевой Да
Наличие вкусовых компонентов Да
</t>
  </si>
  <si>
    <t xml:space="preserve">Тип молочного сырья Нормализованное молоко
Наличие обогащающих компонентов Нет
</t>
  </si>
  <si>
    <t xml:space="preserve">
Вид молочного сырья Нормализованное  молоко  
Массовая доля жира, max, % ≤ 9
Массовая доля жира, min, % ≥ 9
Способ производства Самопрессование  
 </t>
  </si>
  <si>
    <t xml:space="preserve">
Вид молочного сырья Нормализованное  молоко  
Массовая доля жира, max, % ≤ 9
Массовая доля жира, min, % ≥ 9
Способ производства Самопрессование  
 </t>
  </si>
  <si>
    <t xml:space="preserve">Мягкая или жесткая упаковка.
Фасовка до 1 кг
</t>
  </si>
  <si>
    <t xml:space="preserve">Предложения по начальным (максимальным) ценам на продовольственные товары (прочая продукция) на 3-й квартал 2020 года </t>
  </si>
  <si>
    <t xml:space="preserve">Рекомендуемая  НМЦ, руб. на 3-й квартал 2020 года </t>
  </si>
  <si>
    <t>Рекомендуемая  НМЦ, руб. на 3-й квартал 2020 года</t>
  </si>
  <si>
    <t xml:space="preserve">Предложения по начальным (максимальным) ценам на продовольственные товары  (Изделия хлебобулочные и мучные кондитерские) на 3-й квартал 2020 года </t>
  </si>
  <si>
    <t xml:space="preserve">Предложения по начальным (максимальным) ценам на продовольственные товары (мясо (говядина) и  субпродукты) на 3-й квартал 2020 года </t>
  </si>
  <si>
    <t xml:space="preserve">Предложения по начальным (максимальным) ценам на продовольственные товары (овощи) на 3-й квартал 2020 года </t>
  </si>
  <si>
    <t xml:space="preserve">Предложения по начальным (максимальным) ценам на продовольственные товары (мясо кур) на 3-й квартал 2020 года </t>
  </si>
  <si>
    <t xml:space="preserve">Рекомендуемая  НМЦ, руб. на 3-й квартал 2020 года  </t>
  </si>
  <si>
    <t>Предложения по начальным (максимальным) ценам на продовольственные товары (колбасные и тушеные изделия)  на 3-й квартал 2020 года</t>
  </si>
  <si>
    <t>Предложения по начальным (максимальным) ценам на продовольственные товары (молочная продукция) на    3-й квартал 2020 года</t>
  </si>
  <si>
    <t>Рекомендуемая  НМЦ, руб. на  3 -й квартал 200года</t>
  </si>
  <si>
    <t>Рекомендуемая  НМЦ, рублей на 3-й квартал 2020 года</t>
  </si>
  <si>
    <t xml:space="preserve">Предложения по начальным (максимальным) ценам на продовольственные товары (рыба) на 3-й квартал 2020 года </t>
  </si>
  <si>
    <t>Предложения по начальным (максимальным) ценам на продовольственные товары (фрукты) на 3-й квартал 2020 года</t>
  </si>
  <si>
    <t>АО "Агрофирма Дмитрова Гора"</t>
  </si>
  <si>
    <t xml:space="preserve">реестровый номер контракта 1690500609517000103 * </t>
  </si>
  <si>
    <t>реестровый номер контракта 26012000711 19 000140</t>
  </si>
  <si>
    <t xml:space="preserve">реестровый номер контракта 3690901005316000007 *    </t>
  </si>
  <si>
    <t>реестровый номер контракта 1692400988819000090 *</t>
  </si>
  <si>
    <t>реестровый номер контракта 1690201307019000097 *</t>
  </si>
  <si>
    <t>реестровый номер контракта 2690201017419000441 *</t>
  </si>
  <si>
    <t xml:space="preserve">реестровый номер контракта 3693100417519000165 * </t>
  </si>
  <si>
    <t>реестровый номер контракта 1691601150919000164</t>
  </si>
  <si>
    <t>реестровый номер контракта 3691101690519000008 *</t>
  </si>
  <si>
    <t>реестровый номер контракта 3691101628519000016 *</t>
  </si>
  <si>
    <t>реестровый номер контракта 1690201307019000093 *</t>
  </si>
  <si>
    <t>реестровый номер контракта 3691601021619000035 *</t>
  </si>
  <si>
    <t>реестровый номер контракта 3691600908019000031 *</t>
  </si>
  <si>
    <t>реестровый номер контракта  3693100417519000163 *</t>
  </si>
  <si>
    <t>реестровый номер контракта 2690300671019000034</t>
  </si>
  <si>
    <t>реестровый номер контракта 2690402240019000010 *</t>
  </si>
  <si>
    <t>реестровый номер контракта 2690300574819000046 *</t>
  </si>
  <si>
    <t>реестровый номер контракта 2690400863919000022 *</t>
  </si>
  <si>
    <t>реестровый номер контракта 1695012741517000006 *</t>
  </si>
  <si>
    <t>реестровый номер контракта 1695012741517000006</t>
  </si>
  <si>
    <t>реестровый номер контракта 2691500420217000027 *</t>
  </si>
  <si>
    <t>реестровый номер контракта 2690400863917000008</t>
  </si>
  <si>
    <t>реестровый номер контракта 2694300110819000054 *</t>
  </si>
  <si>
    <t>реестровый номер контракта 2690400863919000013 *</t>
  </si>
  <si>
    <t>реестровый номер контракта 2690201017417000363 *</t>
  </si>
  <si>
    <t>реестровый номер контракта 2690402240018000040 *</t>
  </si>
  <si>
    <t>реестровый номер контракта 2690402240017000009</t>
  </si>
  <si>
    <t>реестровый номер контракта 1695012741517000014 *</t>
  </si>
  <si>
    <t>реестровый номер контракта 2690800232418000043 *</t>
  </si>
  <si>
    <t>реестровый номер контракта 2690800236318000075 *</t>
  </si>
  <si>
    <t>реестровый номер контракта 2692400367815000076 *</t>
  </si>
  <si>
    <t>реестровый номер контракта 2692500271915000075 *</t>
  </si>
  <si>
    <t>реестровый номер контракта 2690500290415000013 *</t>
  </si>
  <si>
    <t>реестровый номер контракта 2690400863919000003 *</t>
  </si>
  <si>
    <t>реестровый номер контракта 2690400057318000083 *</t>
  </si>
  <si>
    <t>реестровый номер контракта 3691101628516000011 *</t>
  </si>
  <si>
    <t>,</t>
  </si>
  <si>
    <t>реестровый номер контракта 2690300574819000013 *</t>
  </si>
  <si>
    <t>реестровый номер контракта 1695012741516000035</t>
  </si>
  <si>
    <t>реестровый номер контракта 3694100040519000104</t>
  </si>
  <si>
    <t xml:space="preserve">реестровый номер контракта 2690300671019000047 </t>
  </si>
  <si>
    <t>реестровый номер контракта 3691600977119000032</t>
  </si>
  <si>
    <t>реестровый номер контракта 3690303178716000015</t>
  </si>
  <si>
    <t>реестровый номер контракта 3691500573518000004 *</t>
  </si>
  <si>
    <t>реестровый номер контракта 2690201017417000299</t>
  </si>
  <si>
    <t xml:space="preserve">реестровый номер контракта 3691101671116000005 </t>
  </si>
  <si>
    <t>реестровый номер контракта 1772826457018000126 *</t>
  </si>
  <si>
    <t>реестровый номер контракта 1690300629020000063</t>
  </si>
  <si>
    <t>реестровый номер контракта 2692700247119000039</t>
  </si>
  <si>
    <t>реестровый номер контракта 2690800217019000037</t>
  </si>
  <si>
    <t>реестровый номер контракта 2690300574819000140</t>
  </si>
  <si>
    <t>реестровый номер контракта 2691200243019000148</t>
  </si>
  <si>
    <t>реестровый номер контракта 2691300882919000009</t>
  </si>
  <si>
    <t>реестровый номер контракта 1690600671820000035</t>
  </si>
  <si>
    <t>реестровый номер контракта 3691600908018000029</t>
  </si>
  <si>
    <t>реестровый номер контракта 1690500609519000088</t>
  </si>
  <si>
    <t>реестровый номер контракта 3691600953119000012</t>
  </si>
  <si>
    <t>реестровый номер контракта 3691101632719000015</t>
  </si>
  <si>
    <t>реестровый номер контракта 3691101719019000012</t>
  </si>
  <si>
    <t>реестровый номер контракта 2692500241218000124 *</t>
  </si>
  <si>
    <t>реестровый номер контракта 2690500603119000026</t>
  </si>
  <si>
    <t>реестровый номер контракта 3691600977119000027</t>
  </si>
  <si>
    <t>реестровый номер контракта 3690202786918000014</t>
  </si>
  <si>
    <t>реестровый номер контракта 1691400012420000011</t>
  </si>
  <si>
    <t>реестровый номер контракта 2690300671018000033</t>
  </si>
  <si>
    <t>реестровый номер контракта 3690202688018000020</t>
  </si>
  <si>
    <t>реестровый номер контракта 1690300629019000175</t>
  </si>
  <si>
    <t>ООО "ВЫШНИЙ ВОЛОЧЕК-АЙСБЕРГ" вх. №1886 от 22.06.2020г.</t>
  </si>
  <si>
    <t>ОАО "Волжский пекарь"  вх. №1885 от 22.06.2020г.</t>
  </si>
  <si>
    <t>ОАО "Волжский пекарь" вх. №1885 от 22.06.2020г.</t>
  </si>
  <si>
    <t>ОАО "Молоко" вх. №1883 от 22.06.2020г.</t>
  </si>
  <si>
    <t>АО "Максатихинский маслодельный завод" вх. №1882 от 22.06.2020г.</t>
  </si>
  <si>
    <t>АО "Вышневолоцкий хлебокомбинат" вх. №1881 от 22.06.2020г.</t>
  </si>
  <si>
    <t>ООО "Николаевская ферма" вх. №1880 от 22.06.2020г.</t>
  </si>
  <si>
    <t>ООО "ТД "Фермер" вх. №1878 от 22.06.2020г.</t>
  </si>
  <si>
    <t>ЗАО "Хлеб" вх. №1876 от 22.06.2020г.</t>
  </si>
  <si>
    <t>ООО "ЗНАТНЫЕ ХЛЕБА" вх. №1872 от 22.06.2020г.</t>
  </si>
  <si>
    <t>ОАО "Тверьпродторг" вх. №1877 от 22.06.2020г.</t>
  </si>
  <si>
    <t>АО "Птицефабрика Верхневолжская" вх. №1875 от 22.06.2020г.</t>
  </si>
  <si>
    <t>ООО "Конаковские колбасы" вх. №1874 от 22.06.2020г.</t>
  </si>
  <si>
    <t>АО "Агрофирма Дмитрова Гора" вх. №1873 от 22.06.2020г.</t>
  </si>
  <si>
    <t>реестровый номер контракта 1690201307019000008 *</t>
  </si>
  <si>
    <t>реестровый номер контракта 3691600908019000019</t>
  </si>
  <si>
    <t>реестровый номер контракта 1690500609518000147</t>
  </si>
  <si>
    <t>реестровый номер контракта 1695012741517000009</t>
  </si>
  <si>
    <t>реестровый номер контракта 2691101075917000036</t>
  </si>
  <si>
    <t>реестровый номер контракта 2690800154617000023</t>
  </si>
  <si>
    <t>реестровый номер контракта 1690700021119000013</t>
  </si>
  <si>
    <t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</t>
  </si>
  <si>
    <t xml:space="preserve"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  </t>
  </si>
  <si>
    <t xml:space="preserve"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</si>
</sst>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9"/>
      <name val="Times New Roman"/>
      <family val="1"/>
    </font>
    <font>
      <b/>
      <sz val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23"/>
      <color indexed="23"/>
      <name val="Segoe UI"/>
      <family val="2"/>
    </font>
    <font>
      <sz val="10"/>
      <color indexed="56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23"/>
      <color rgb="FF5B5B5B"/>
      <name val="Segoe UI"/>
      <family val="2"/>
    </font>
    <font>
      <sz val="10"/>
      <color rgb="FF002060"/>
      <name val="Times New Roman"/>
      <family val="1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0" borderId="0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4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66" fillId="0" borderId="10" xfId="0" applyFont="1" applyBorder="1" applyAlignment="1">
      <alignment horizontal="left" vertical="center" wrapText="1" inden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2" fontId="68" fillId="32" borderId="1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36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top"/>
    </xf>
    <xf numFmtId="0" fontId="2" fillId="0" borderId="10" xfId="0" applyFont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 wrapText="1"/>
    </xf>
    <xf numFmtId="10" fontId="70" fillId="0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0" fontId="12" fillId="36" borderId="14" xfId="0" applyFont="1" applyFill="1" applyBorder="1" applyAlignment="1">
      <alignment horizontal="center" vertical="top" wrapText="1"/>
    </xf>
    <xf numFmtId="4" fontId="5" fillId="37" borderId="10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0" fontId="12" fillId="36" borderId="14" xfId="0" applyFont="1" applyFill="1" applyBorder="1" applyAlignment="1">
      <alignment horizontal="center" vertical="top" wrapText="1"/>
    </xf>
    <xf numFmtId="2" fontId="8" fillId="37" borderId="10" xfId="0" applyNumberFormat="1" applyFont="1" applyFill="1" applyBorder="1" applyAlignment="1">
      <alignment horizontal="center" vertical="center" wrapText="1"/>
    </xf>
    <xf numFmtId="2" fontId="10" fillId="37" borderId="10" xfId="0" applyNumberFormat="1" applyFont="1" applyFill="1" applyBorder="1" applyAlignment="1">
      <alignment horizontal="center" vertical="center" wrapText="1"/>
    </xf>
    <xf numFmtId="4" fontId="10" fillId="37" borderId="10" xfId="0" applyNumberFormat="1" applyFont="1" applyFill="1" applyBorder="1" applyAlignment="1">
      <alignment horizontal="center" vertical="center" wrapText="1"/>
    </xf>
    <xf numFmtId="2" fontId="3" fillId="37" borderId="10" xfId="0" applyNumberFormat="1" applyFont="1" applyFill="1" applyBorder="1" applyAlignment="1">
      <alignment horizontal="center" vertical="center"/>
    </xf>
    <xf numFmtId="4" fontId="3" fillId="37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3" fillId="11" borderId="10" xfId="0" applyNumberFormat="1" applyFont="1" applyFill="1" applyBorder="1" applyAlignment="1">
      <alignment horizontal="center" vertical="center" wrapText="1"/>
    </xf>
    <xf numFmtId="4" fontId="3" fillId="9" borderId="10" xfId="0" applyNumberFormat="1" applyFont="1" applyFill="1" applyBorder="1" applyAlignment="1">
      <alignment horizontal="center" vertical="center" wrapText="1"/>
    </xf>
    <xf numFmtId="4" fontId="8" fillId="11" borderId="10" xfId="0" applyNumberFormat="1" applyFont="1" applyFill="1" applyBorder="1" applyAlignment="1">
      <alignment horizontal="center" vertical="center" wrapText="1"/>
    </xf>
    <xf numFmtId="4" fontId="10" fillId="11" borderId="10" xfId="0" applyNumberFormat="1" applyFont="1" applyFill="1" applyBorder="1" applyAlignment="1">
      <alignment horizontal="center" vertical="center" wrapText="1"/>
    </xf>
    <xf numFmtId="4" fontId="5" fillId="11" borderId="10" xfId="0" applyNumberFormat="1" applyFont="1" applyFill="1" applyBorder="1" applyAlignment="1">
      <alignment horizontal="center" vertical="center" wrapText="1"/>
    </xf>
    <xf numFmtId="4" fontId="8" fillId="9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10" fillId="9" borderId="10" xfId="0" applyNumberFormat="1" applyFont="1" applyFill="1" applyBorder="1" applyAlignment="1">
      <alignment horizontal="center" vertical="center" wrapText="1"/>
    </xf>
    <xf numFmtId="2" fontId="10" fillId="11" borderId="10" xfId="0" applyNumberFormat="1" applyFont="1" applyFill="1" applyBorder="1" applyAlignment="1">
      <alignment horizontal="center" vertical="center" wrapText="1"/>
    </xf>
    <xf numFmtId="4" fontId="10" fillId="9" borderId="10" xfId="0" applyNumberFormat="1" applyFont="1" applyFill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71" fillId="36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" fontId="9" fillId="36" borderId="13" xfId="0" applyNumberFormat="1" applyFont="1" applyFill="1" applyBorder="1" applyAlignment="1">
      <alignment horizontal="center" vertical="center" wrapText="1"/>
    </xf>
    <xf numFmtId="4" fontId="9" fillId="36" borderId="14" xfId="0" applyNumberFormat="1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0" fontId="9" fillId="36" borderId="19" xfId="0" applyFont="1" applyFill="1" applyBorder="1" applyAlignment="1">
      <alignment horizontal="center" vertical="center" wrapText="1"/>
    </xf>
    <xf numFmtId="4" fontId="7" fillId="36" borderId="14" xfId="0" applyNumberFormat="1" applyFont="1" applyFill="1" applyBorder="1" applyAlignment="1">
      <alignment horizontal="center" vertical="center" wrapText="1"/>
    </xf>
    <xf numFmtId="0" fontId="72" fillId="36" borderId="14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36" borderId="13" xfId="0" applyFont="1" applyFill="1" applyBorder="1" applyAlignment="1">
      <alignment horizontal="center" vertical="top" wrapText="1"/>
    </xf>
    <xf numFmtId="0" fontId="7" fillId="36" borderId="14" xfId="0" applyFont="1" applyFill="1" applyBorder="1" applyAlignment="1">
      <alignment horizontal="center" vertical="top" wrapText="1"/>
    </xf>
    <xf numFmtId="0" fontId="9" fillId="36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9" fillId="9" borderId="13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1" fillId="11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8" borderId="22" xfId="0" applyFont="1" applyFill="1" applyBorder="1" applyAlignment="1">
      <alignment horizontal="center" vertical="center" wrapText="1"/>
    </xf>
    <xf numFmtId="0" fontId="11" fillId="38" borderId="23" xfId="0" applyFont="1" applyFill="1" applyBorder="1" applyAlignment="1">
      <alignment horizontal="center" vertical="center" wrapText="1"/>
    </xf>
    <xf numFmtId="0" fontId="11" fillId="38" borderId="24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11" fillId="38" borderId="19" xfId="0" applyFont="1" applyFill="1" applyBorder="1" applyAlignment="1">
      <alignment horizontal="center" vertical="center" wrapText="1"/>
    </xf>
    <xf numFmtId="0" fontId="11" fillId="38" borderId="2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top" wrapText="1"/>
    </xf>
    <xf numFmtId="0" fontId="11" fillId="35" borderId="19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71" fillId="35" borderId="14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2" fillId="35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center" vertical="center"/>
    </xf>
    <xf numFmtId="0" fontId="73" fillId="0" borderId="14" xfId="0" applyFont="1" applyBorder="1" applyAlignment="1">
      <alignment horizontal="center" vertical="top" wrapText="1"/>
    </xf>
    <xf numFmtId="0" fontId="68" fillId="0" borderId="14" xfId="0" applyFont="1" applyBorder="1" applyAlignment="1">
      <alignment horizontal="center" vertical="top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3" fillId="36" borderId="1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74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7" fillId="9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14" fillId="38" borderId="18" xfId="0" applyFont="1" applyFill="1" applyBorder="1" applyAlignment="1">
      <alignment horizontal="center" vertical="center" wrapText="1"/>
    </xf>
    <xf numFmtId="0" fontId="14" fillId="38" borderId="19" xfId="0" applyFont="1" applyFill="1" applyBorder="1" applyAlignment="1">
      <alignment horizontal="center" vertical="center" wrapText="1"/>
    </xf>
    <xf numFmtId="0" fontId="14" fillId="38" borderId="20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top" wrapText="1"/>
    </xf>
    <xf numFmtId="0" fontId="13" fillId="36" borderId="14" xfId="0" applyFont="1" applyFill="1" applyBorder="1" applyAlignment="1">
      <alignment horizontal="center" vertical="top" wrapText="1"/>
    </xf>
    <xf numFmtId="0" fontId="13" fillId="36" borderId="10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6" borderId="14" xfId="0" applyFont="1" applyFill="1" applyBorder="1" applyAlignment="1">
      <alignment horizontal="center" vertical="top" wrapText="1"/>
    </xf>
    <xf numFmtId="0" fontId="14" fillId="35" borderId="18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75" zoomScaleNormal="75" zoomScalePageLayoutView="0" workbookViewId="0" topLeftCell="A16">
      <selection activeCell="Q19" sqref="Q19"/>
    </sheetView>
  </sheetViews>
  <sheetFormatPr defaultColWidth="9.140625" defaultRowHeight="15"/>
  <cols>
    <col min="1" max="1" width="17.8515625" style="3" customWidth="1"/>
    <col min="2" max="2" width="7.57421875" style="3" customWidth="1"/>
    <col min="3" max="3" width="30.57421875" style="3" customWidth="1"/>
    <col min="4" max="4" width="15.57421875" style="3" customWidth="1"/>
    <col min="5" max="5" width="13.421875" style="4" customWidth="1"/>
    <col min="6" max="6" width="14.8515625" style="4" customWidth="1"/>
    <col min="7" max="13" width="14.28125" style="4" customWidth="1"/>
    <col min="14" max="14" width="10.8515625" style="4" customWidth="1"/>
    <col min="15" max="15" width="10.28125" style="4" customWidth="1"/>
    <col min="16" max="17" width="25.57421875" style="4" customWidth="1"/>
    <col min="18" max="16384" width="9.140625" style="3" customWidth="1"/>
  </cols>
  <sheetData>
    <row r="1" spans="14:17" ht="15" customHeight="1">
      <c r="N1" s="152" t="s">
        <v>67</v>
      </c>
      <c r="O1" s="152"/>
      <c r="P1" s="152"/>
      <c r="Q1" s="3"/>
    </row>
    <row r="2" ht="15" customHeight="1"/>
    <row r="3" spans="1:17" ht="39.75" customHeight="1">
      <c r="A3" s="156" t="s">
        <v>278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3"/>
    </row>
    <row r="5" spans="1:17" s="39" customFormat="1" ht="25.5" customHeight="1">
      <c r="A5" s="140" t="s">
        <v>53</v>
      </c>
      <c r="B5" s="140" t="s">
        <v>31</v>
      </c>
      <c r="C5" s="140" t="s">
        <v>52</v>
      </c>
      <c r="D5" s="140" t="s">
        <v>18</v>
      </c>
      <c r="E5" s="148" t="s">
        <v>66</v>
      </c>
      <c r="F5" s="149"/>
      <c r="G5" s="149"/>
      <c r="H5" s="149"/>
      <c r="I5" s="149"/>
      <c r="J5" s="149"/>
      <c r="K5" s="149"/>
      <c r="L5" s="149"/>
      <c r="M5" s="149"/>
      <c r="N5" s="140" t="s">
        <v>55</v>
      </c>
      <c r="O5" s="137" t="s">
        <v>56</v>
      </c>
      <c r="P5" s="154" t="s">
        <v>378</v>
      </c>
      <c r="Q5" s="141" t="s">
        <v>276</v>
      </c>
    </row>
    <row r="6" spans="1:17" s="39" customFormat="1" ht="88.5" customHeight="1">
      <c r="A6" s="140"/>
      <c r="B6" s="140"/>
      <c r="C6" s="140"/>
      <c r="D6" s="140"/>
      <c r="E6" s="137" t="s">
        <v>365</v>
      </c>
      <c r="F6" s="137" t="s">
        <v>366</v>
      </c>
      <c r="G6" s="137" t="s">
        <v>362</v>
      </c>
      <c r="H6" s="137" t="s">
        <v>358</v>
      </c>
      <c r="I6" s="137"/>
      <c r="J6" s="137"/>
      <c r="K6" s="137"/>
      <c r="L6" s="137"/>
      <c r="M6" s="137"/>
      <c r="N6" s="140"/>
      <c r="O6" s="155"/>
      <c r="P6" s="154"/>
      <c r="Q6" s="141"/>
    </row>
    <row r="7" spans="1:17" s="39" customFormat="1" ht="36.75" customHeight="1">
      <c r="A7" s="140"/>
      <c r="B7" s="140"/>
      <c r="C7" s="140"/>
      <c r="D7" s="140"/>
      <c r="E7" s="138"/>
      <c r="F7" s="138"/>
      <c r="G7" s="138"/>
      <c r="H7" s="138"/>
      <c r="I7" s="138"/>
      <c r="J7" s="151"/>
      <c r="K7" s="151"/>
      <c r="L7" s="151"/>
      <c r="M7" s="151"/>
      <c r="N7" s="140"/>
      <c r="O7" s="139"/>
      <c r="P7" s="154"/>
      <c r="Q7" s="141"/>
    </row>
    <row r="8" spans="1:17" ht="42.75" customHeight="1">
      <c r="A8" s="145" t="s">
        <v>29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7"/>
    </row>
    <row r="9" spans="1:17" ht="90" customHeight="1">
      <c r="A9" s="65" t="s">
        <v>166</v>
      </c>
      <c r="B9" s="65" t="s">
        <v>32</v>
      </c>
      <c r="C9" s="56" t="s">
        <v>231</v>
      </c>
      <c r="D9" s="56" t="s">
        <v>48</v>
      </c>
      <c r="E9" s="40">
        <v>54.58</v>
      </c>
      <c r="F9" s="40">
        <v>49</v>
      </c>
      <c r="G9" s="40">
        <v>49.5</v>
      </c>
      <c r="H9" s="40">
        <v>47</v>
      </c>
      <c r="I9" s="40"/>
      <c r="J9" s="36"/>
      <c r="K9" s="36"/>
      <c r="L9" s="36"/>
      <c r="M9" s="36"/>
      <c r="N9" s="1">
        <f>COUNT(E9:M9)</f>
        <v>4</v>
      </c>
      <c r="O9" s="2">
        <f>STDEVA(E9:M9)/(SUM(E9:M9)/COUNTIF(E9:M9,"&gt;0"))</f>
        <v>0.06449789158302198</v>
      </c>
      <c r="P9" s="127">
        <f>1/N9*(SUM(E9:M9))</f>
        <v>50.019999999999996</v>
      </c>
      <c r="Q9" s="126">
        <f>P9</f>
        <v>50.019999999999996</v>
      </c>
    </row>
    <row r="10" spans="1:17" ht="82.5" customHeight="1">
      <c r="A10" s="65" t="s">
        <v>166</v>
      </c>
      <c r="B10" s="65" t="s">
        <v>32</v>
      </c>
      <c r="C10" s="56" t="s">
        <v>167</v>
      </c>
      <c r="D10" s="56" t="s">
        <v>48</v>
      </c>
      <c r="E10" s="40">
        <v>54.58</v>
      </c>
      <c r="F10" s="40">
        <v>47</v>
      </c>
      <c r="G10" s="40"/>
      <c r="H10" s="40">
        <v>40</v>
      </c>
      <c r="I10" s="40"/>
      <c r="J10" s="36"/>
      <c r="K10" s="36"/>
      <c r="L10" s="36"/>
      <c r="M10" s="36"/>
      <c r="N10" s="1">
        <f>COUNT(E10:M10)</f>
        <v>3</v>
      </c>
      <c r="O10" s="2">
        <f>STDEVA(E10:M10)/(SUM(E10:M10)/COUNTIF(E10:M10,"&gt;0"))</f>
        <v>0.15451170656244095</v>
      </c>
      <c r="P10" s="127">
        <f>1/N10*(SUM(E10:M10))</f>
        <v>47.19333333333333</v>
      </c>
      <c r="Q10" s="126">
        <f>P10</f>
        <v>47.19333333333333</v>
      </c>
    </row>
    <row r="11" spans="1:17" ht="60.75" customHeight="1">
      <c r="A11" s="65" t="s">
        <v>168</v>
      </c>
      <c r="B11" s="65" t="s">
        <v>32</v>
      </c>
      <c r="C11" s="56" t="s">
        <v>235</v>
      </c>
      <c r="D11" s="56" t="s">
        <v>48</v>
      </c>
      <c r="E11" s="40">
        <v>100.53</v>
      </c>
      <c r="F11" s="40">
        <v>77</v>
      </c>
      <c r="G11" s="40">
        <v>76.5</v>
      </c>
      <c r="H11" s="40">
        <v>76</v>
      </c>
      <c r="I11" s="40"/>
      <c r="J11" s="36"/>
      <c r="K11" s="36"/>
      <c r="L11" s="36"/>
      <c r="M11" s="36"/>
      <c r="N11" s="1">
        <f>COUNT(E11:M11)</f>
        <v>4</v>
      </c>
      <c r="O11" s="2">
        <f>STDEVA(E11:M11)/(SUM(E11:M11)/COUNTIF(E11:M11,"&gt;0"))</f>
        <v>0.1457071632761793</v>
      </c>
      <c r="P11" s="127">
        <f>1/N11*(SUM(E11:M11))</f>
        <v>82.5075</v>
      </c>
      <c r="Q11" s="126">
        <f>P11</f>
        <v>82.5075</v>
      </c>
    </row>
    <row r="12" spans="1:17" s="41" customFormat="1" ht="26.2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25"/>
    </row>
    <row r="13" spans="1:17" ht="21.75" customHeight="1">
      <c r="A13" s="140" t="s">
        <v>53</v>
      </c>
      <c r="B13" s="140" t="s">
        <v>31</v>
      </c>
      <c r="C13" s="140" t="s">
        <v>52</v>
      </c>
      <c r="D13" s="140" t="s">
        <v>18</v>
      </c>
      <c r="E13" s="149" t="s">
        <v>66</v>
      </c>
      <c r="F13" s="149"/>
      <c r="G13" s="149"/>
      <c r="H13" s="149"/>
      <c r="I13" s="149"/>
      <c r="J13" s="149"/>
      <c r="K13" s="149"/>
      <c r="L13" s="149"/>
      <c r="M13" s="149"/>
      <c r="N13" s="140" t="s">
        <v>55</v>
      </c>
      <c r="O13" s="137" t="s">
        <v>56</v>
      </c>
      <c r="P13" s="154" t="s">
        <v>378</v>
      </c>
      <c r="Q13" s="141" t="s">
        <v>277</v>
      </c>
    </row>
    <row r="14" spans="1:17" ht="18.75" customHeight="1">
      <c r="A14" s="140"/>
      <c r="B14" s="140"/>
      <c r="C14" s="140"/>
      <c r="D14" s="140"/>
      <c r="E14" s="137" t="s">
        <v>365</v>
      </c>
      <c r="F14" s="107"/>
      <c r="G14" s="137" t="s">
        <v>357</v>
      </c>
      <c r="H14" s="137" t="s">
        <v>362</v>
      </c>
      <c r="I14" s="137" t="s">
        <v>364</v>
      </c>
      <c r="J14" s="137" t="s">
        <v>359</v>
      </c>
      <c r="K14" s="137"/>
      <c r="L14" s="137"/>
      <c r="M14" s="137"/>
      <c r="N14" s="140"/>
      <c r="O14" s="155"/>
      <c r="P14" s="154"/>
      <c r="Q14" s="141"/>
    </row>
    <row r="15" spans="1:17" ht="118.5" customHeight="1">
      <c r="A15" s="140"/>
      <c r="B15" s="140"/>
      <c r="C15" s="140"/>
      <c r="D15" s="140"/>
      <c r="E15" s="138"/>
      <c r="F15" s="108" t="s">
        <v>367</v>
      </c>
      <c r="G15" s="138"/>
      <c r="H15" s="138"/>
      <c r="I15" s="138"/>
      <c r="J15" s="151"/>
      <c r="K15" s="151"/>
      <c r="L15" s="139"/>
      <c r="M15" s="138"/>
      <c r="N15" s="140"/>
      <c r="O15" s="139"/>
      <c r="P15" s="154"/>
      <c r="Q15" s="141"/>
    </row>
    <row r="16" spans="1:17" ht="36.75" customHeight="1" thickBot="1">
      <c r="A16" s="142" t="s">
        <v>30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4"/>
    </row>
    <row r="17" spans="1:17" ht="78.75" customHeight="1" thickBot="1">
      <c r="A17" s="67" t="s">
        <v>169</v>
      </c>
      <c r="B17" s="65" t="s">
        <v>32</v>
      </c>
      <c r="C17" s="54" t="s">
        <v>238</v>
      </c>
      <c r="D17" s="56" t="s">
        <v>17</v>
      </c>
      <c r="E17" s="40">
        <v>125.73</v>
      </c>
      <c r="F17" s="40">
        <v>135</v>
      </c>
      <c r="G17" s="40">
        <v>150</v>
      </c>
      <c r="H17" s="40"/>
      <c r="I17" s="40">
        <v>152</v>
      </c>
      <c r="J17" s="40">
        <v>135</v>
      </c>
      <c r="K17" s="36"/>
      <c r="L17" s="36"/>
      <c r="M17" s="36"/>
      <c r="N17" s="1">
        <f aca="true" t="shared" si="0" ref="N17:N22">COUNT(E17:M17)</f>
        <v>5</v>
      </c>
      <c r="O17" s="2">
        <f aca="true" t="shared" si="1" ref="O17:O22">STDEVA(E17:M17)/(SUM(E17:M17)/COUNTIF(E17:M17,"&gt;0"))</f>
        <v>0.07984670227640776</v>
      </c>
      <c r="P17" s="127">
        <f aca="true" t="shared" si="2" ref="P17:P22">1/N17*(SUM(E17:M17))</f>
        <v>139.54600000000002</v>
      </c>
      <c r="Q17" s="126">
        <f aca="true" t="shared" si="3" ref="Q17:Q22">P17</f>
        <v>139.54600000000002</v>
      </c>
    </row>
    <row r="18" spans="1:17" ht="79.5" customHeight="1" thickBot="1">
      <c r="A18" s="68" t="s">
        <v>170</v>
      </c>
      <c r="B18" s="65" t="s">
        <v>32</v>
      </c>
      <c r="C18" s="54" t="s">
        <v>174</v>
      </c>
      <c r="D18" s="56" t="s">
        <v>17</v>
      </c>
      <c r="E18" s="40">
        <v>207.75</v>
      </c>
      <c r="F18" s="40">
        <v>160</v>
      </c>
      <c r="G18" s="40">
        <v>175</v>
      </c>
      <c r="H18" s="40"/>
      <c r="I18" s="40">
        <v>152</v>
      </c>
      <c r="J18" s="40">
        <v>140</v>
      </c>
      <c r="K18" s="36"/>
      <c r="L18" s="36"/>
      <c r="M18" s="36"/>
      <c r="N18" s="1">
        <f t="shared" si="0"/>
        <v>5</v>
      </c>
      <c r="O18" s="2">
        <f t="shared" si="1"/>
        <v>0.15641195388886725</v>
      </c>
      <c r="P18" s="127">
        <f t="shared" si="2"/>
        <v>166.95000000000002</v>
      </c>
      <c r="Q18" s="126">
        <f t="shared" si="3"/>
        <v>166.95000000000002</v>
      </c>
    </row>
    <row r="19" spans="1:17" ht="75.75" customHeight="1" thickBot="1">
      <c r="A19" s="68" t="s">
        <v>171</v>
      </c>
      <c r="B19" s="65" t="s">
        <v>32</v>
      </c>
      <c r="C19" s="54" t="s">
        <v>237</v>
      </c>
      <c r="D19" s="56" t="s">
        <v>17</v>
      </c>
      <c r="E19" s="40">
        <v>158.97</v>
      </c>
      <c r="F19" s="40">
        <v>160</v>
      </c>
      <c r="G19" s="40">
        <v>140</v>
      </c>
      <c r="H19" s="40"/>
      <c r="I19" s="40">
        <v>134</v>
      </c>
      <c r="J19" s="40">
        <v>145</v>
      </c>
      <c r="K19" s="36"/>
      <c r="L19" s="36"/>
      <c r="M19" s="36"/>
      <c r="N19" s="1">
        <f t="shared" si="0"/>
        <v>5</v>
      </c>
      <c r="O19" s="2">
        <f t="shared" si="1"/>
        <v>0.07817500642758828</v>
      </c>
      <c r="P19" s="127">
        <f t="shared" si="2"/>
        <v>147.59400000000002</v>
      </c>
      <c r="Q19" s="126">
        <f t="shared" si="3"/>
        <v>147.59400000000002</v>
      </c>
    </row>
    <row r="20" spans="1:17" ht="52.5" customHeight="1" thickBot="1">
      <c r="A20" s="68" t="s">
        <v>172</v>
      </c>
      <c r="B20" s="65" t="s">
        <v>32</v>
      </c>
      <c r="C20" s="69" t="s">
        <v>175</v>
      </c>
      <c r="D20" s="56" t="s">
        <v>90</v>
      </c>
      <c r="E20" s="40">
        <v>155.95</v>
      </c>
      <c r="F20" s="40">
        <v>135</v>
      </c>
      <c r="G20" s="40">
        <v>130</v>
      </c>
      <c r="H20" s="40"/>
      <c r="I20" s="40">
        <v>138</v>
      </c>
      <c r="J20" s="40">
        <v>104</v>
      </c>
      <c r="K20" s="36"/>
      <c r="L20" s="36"/>
      <c r="M20" s="36"/>
      <c r="N20" s="1">
        <f t="shared" si="0"/>
        <v>5</v>
      </c>
      <c r="O20" s="2">
        <f t="shared" si="1"/>
        <v>0.1413435732877863</v>
      </c>
      <c r="P20" s="127">
        <f t="shared" si="2"/>
        <v>132.59</v>
      </c>
      <c r="Q20" s="126">
        <f t="shared" si="3"/>
        <v>132.59</v>
      </c>
    </row>
    <row r="21" spans="1:17" ht="48.75" customHeight="1" thickBot="1">
      <c r="A21" s="68" t="s">
        <v>172</v>
      </c>
      <c r="B21" s="66" t="s">
        <v>32</v>
      </c>
      <c r="C21" s="55" t="s">
        <v>195</v>
      </c>
      <c r="D21" s="55" t="s">
        <v>90</v>
      </c>
      <c r="E21" s="40">
        <v>159.9</v>
      </c>
      <c r="F21" s="40">
        <v>145</v>
      </c>
      <c r="G21" s="40">
        <v>160</v>
      </c>
      <c r="H21" s="40"/>
      <c r="I21" s="40">
        <v>138</v>
      </c>
      <c r="J21" s="40">
        <v>120</v>
      </c>
      <c r="K21" s="36"/>
      <c r="L21" s="36"/>
      <c r="M21" s="36"/>
      <c r="N21" s="1">
        <f t="shared" si="0"/>
        <v>5</v>
      </c>
      <c r="O21" s="2">
        <f t="shared" si="1"/>
        <v>0.11574323340884712</v>
      </c>
      <c r="P21" s="127">
        <f t="shared" si="2"/>
        <v>144.58</v>
      </c>
      <c r="Q21" s="126">
        <f t="shared" si="3"/>
        <v>144.58</v>
      </c>
    </row>
    <row r="22" spans="1:17" ht="69.75" customHeight="1" thickBot="1">
      <c r="A22" s="68" t="s">
        <v>173</v>
      </c>
      <c r="B22" s="56" t="s">
        <v>32</v>
      </c>
      <c r="C22" s="56" t="s">
        <v>176</v>
      </c>
      <c r="D22" s="56" t="s">
        <v>90</v>
      </c>
      <c r="E22" s="40">
        <v>189.12</v>
      </c>
      <c r="F22" s="40">
        <v>170</v>
      </c>
      <c r="G22" s="40">
        <v>180</v>
      </c>
      <c r="H22" s="40">
        <v>110</v>
      </c>
      <c r="I22" s="40">
        <v>147</v>
      </c>
      <c r="J22" s="40">
        <v>200</v>
      </c>
      <c r="K22" s="36"/>
      <c r="L22" s="36"/>
      <c r="M22" s="36"/>
      <c r="N22" s="1">
        <f t="shared" si="0"/>
        <v>6</v>
      </c>
      <c r="O22" s="2">
        <f t="shared" si="1"/>
        <v>0.19793958162151604</v>
      </c>
      <c r="P22" s="127">
        <f t="shared" si="2"/>
        <v>166.01999999999998</v>
      </c>
      <c r="Q22" s="126">
        <f t="shared" si="3"/>
        <v>166.01999999999998</v>
      </c>
    </row>
    <row r="25" spans="1:17" ht="29.25" customHeight="1">
      <c r="A25" s="152" t="s">
        <v>236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3"/>
    </row>
  </sheetData>
  <sheetProtection/>
  <mergeCells count="41">
    <mergeCell ref="G14:G15"/>
    <mergeCell ref="D5:D7"/>
    <mergeCell ref="H6:H7"/>
    <mergeCell ref="O13:O15"/>
    <mergeCell ref="N13:N15"/>
    <mergeCell ref="N1:P1"/>
    <mergeCell ref="N5:N7"/>
    <mergeCell ref="O5:O7"/>
    <mergeCell ref="P5:P7"/>
    <mergeCell ref="A3:P3"/>
    <mergeCell ref="B13:B15"/>
    <mergeCell ref="A25:P25"/>
    <mergeCell ref="E13:M13"/>
    <mergeCell ref="K14:K15"/>
    <mergeCell ref="J14:J15"/>
    <mergeCell ref="P13:P15"/>
    <mergeCell ref="G6:G7"/>
    <mergeCell ref="I14:I15"/>
    <mergeCell ref="D13:D15"/>
    <mergeCell ref="E14:E15"/>
    <mergeCell ref="M14:M15"/>
    <mergeCell ref="A16:Q16"/>
    <mergeCell ref="A8:Q8"/>
    <mergeCell ref="E5:M5"/>
    <mergeCell ref="E6:E7"/>
    <mergeCell ref="B5:B7"/>
    <mergeCell ref="A12:P12"/>
    <mergeCell ref="F6:F7"/>
    <mergeCell ref="J6:J7"/>
    <mergeCell ref="K6:K7"/>
    <mergeCell ref="A13:A15"/>
    <mergeCell ref="I6:I7"/>
    <mergeCell ref="L14:L15"/>
    <mergeCell ref="A5:A7"/>
    <mergeCell ref="H14:H15"/>
    <mergeCell ref="Q5:Q7"/>
    <mergeCell ref="Q13:Q15"/>
    <mergeCell ref="C13:C15"/>
    <mergeCell ref="M6:M7"/>
    <mergeCell ref="L6:L7"/>
    <mergeCell ref="C5:C7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"/>
  <sheetViews>
    <sheetView zoomScale="60" zoomScaleNormal="60" zoomScalePageLayoutView="0" workbookViewId="0" topLeftCell="A11">
      <selection activeCell="A17" sqref="A17:AG17"/>
    </sheetView>
  </sheetViews>
  <sheetFormatPr defaultColWidth="9.140625" defaultRowHeight="15"/>
  <cols>
    <col min="1" max="1" width="12.00390625" style="9" customWidth="1"/>
    <col min="2" max="2" width="9.140625" style="9" customWidth="1"/>
    <col min="3" max="3" width="28.00390625" style="9" customWidth="1"/>
    <col min="4" max="4" width="18.421875" style="9" customWidth="1"/>
    <col min="5" max="20" width="9.57421875" style="59" customWidth="1"/>
    <col min="21" max="29" width="10.8515625" style="59" customWidth="1"/>
    <col min="30" max="30" width="9.57421875" style="59" customWidth="1"/>
    <col min="31" max="31" width="8.7109375" style="10" customWidth="1"/>
    <col min="32" max="32" width="10.421875" style="10" customWidth="1"/>
    <col min="33" max="34" width="15.57421875" style="10" customWidth="1"/>
    <col min="35" max="16384" width="9.140625" style="9" customWidth="1"/>
  </cols>
  <sheetData>
    <row r="1" spans="31:34" ht="19.5" customHeight="1">
      <c r="AE1" s="169" t="s">
        <v>68</v>
      </c>
      <c r="AF1" s="169"/>
      <c r="AG1" s="169"/>
      <c r="AH1" s="9"/>
    </row>
    <row r="3" spans="1:34" ht="33" customHeight="1">
      <c r="A3" s="170" t="s">
        <v>280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9"/>
    </row>
    <row r="5" spans="1:34" s="11" customFormat="1" ht="18" customHeight="1">
      <c r="A5" s="164" t="s">
        <v>53</v>
      </c>
      <c r="B5" s="164" t="s">
        <v>31</v>
      </c>
      <c r="C5" s="164" t="s">
        <v>52</v>
      </c>
      <c r="D5" s="164" t="s">
        <v>18</v>
      </c>
      <c r="E5" s="171" t="s">
        <v>66</v>
      </c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64" t="s">
        <v>55</v>
      </c>
      <c r="AF5" s="165" t="s">
        <v>56</v>
      </c>
      <c r="AG5" s="168" t="s">
        <v>378</v>
      </c>
      <c r="AH5" s="159" t="s">
        <v>276</v>
      </c>
    </row>
    <row r="6" spans="1:34" s="11" customFormat="1" ht="32.25" customHeight="1">
      <c r="A6" s="164"/>
      <c r="B6" s="164"/>
      <c r="C6" s="164"/>
      <c r="D6" s="164"/>
      <c r="E6" s="157" t="s">
        <v>367</v>
      </c>
      <c r="F6" s="165" t="s">
        <v>364</v>
      </c>
      <c r="G6" s="157" t="s">
        <v>296</v>
      </c>
      <c r="H6" s="157" t="s">
        <v>290</v>
      </c>
      <c r="I6" s="157" t="s">
        <v>291</v>
      </c>
      <c r="J6" s="157" t="s">
        <v>292</v>
      </c>
      <c r="K6" s="157" t="s">
        <v>371</v>
      </c>
      <c r="L6" s="157" t="s">
        <v>293</v>
      </c>
      <c r="M6" s="157" t="s">
        <v>294</v>
      </c>
      <c r="N6" s="157" t="s">
        <v>372</v>
      </c>
      <c r="O6" s="157" t="s">
        <v>331</v>
      </c>
      <c r="P6" s="157" t="s">
        <v>373</v>
      </c>
      <c r="Q6" s="157" t="s">
        <v>374</v>
      </c>
      <c r="R6" s="157" t="s">
        <v>375</v>
      </c>
      <c r="S6" s="157" t="s">
        <v>376</v>
      </c>
      <c r="T6" s="157" t="s">
        <v>377</v>
      </c>
      <c r="U6" s="157" t="s">
        <v>297</v>
      </c>
      <c r="V6" s="157" t="s">
        <v>329</v>
      </c>
      <c r="W6" s="157" t="s">
        <v>330</v>
      </c>
      <c r="X6" s="157" t="s">
        <v>333</v>
      </c>
      <c r="Y6" s="157" t="s">
        <v>332</v>
      </c>
      <c r="Z6" s="157" t="s">
        <v>334</v>
      </c>
      <c r="AA6" s="157" t="s">
        <v>335</v>
      </c>
      <c r="AB6" s="157" t="s">
        <v>336</v>
      </c>
      <c r="AC6" s="157" t="s">
        <v>331</v>
      </c>
      <c r="AD6" s="157" t="s">
        <v>295</v>
      </c>
      <c r="AE6" s="164"/>
      <c r="AF6" s="166"/>
      <c r="AG6" s="168"/>
      <c r="AH6" s="159"/>
    </row>
    <row r="7" spans="1:34" s="11" customFormat="1" ht="120.75" customHeight="1">
      <c r="A7" s="164"/>
      <c r="B7" s="164"/>
      <c r="C7" s="164"/>
      <c r="D7" s="164"/>
      <c r="E7" s="172"/>
      <c r="F7" s="173"/>
      <c r="G7" s="158"/>
      <c r="H7" s="158"/>
      <c r="I7" s="151"/>
      <c r="J7" s="158"/>
      <c r="K7" s="151"/>
      <c r="L7" s="158"/>
      <c r="M7" s="151"/>
      <c r="N7" s="158"/>
      <c r="O7" s="158"/>
      <c r="P7" s="158"/>
      <c r="Q7" s="158"/>
      <c r="R7" s="158"/>
      <c r="S7" s="158"/>
      <c r="T7" s="158"/>
      <c r="U7" s="151"/>
      <c r="V7" s="158"/>
      <c r="W7" s="158"/>
      <c r="X7" s="158"/>
      <c r="Y7" s="158"/>
      <c r="Z7" s="158"/>
      <c r="AA7" s="158"/>
      <c r="AB7" s="158"/>
      <c r="AC7" s="158"/>
      <c r="AD7" s="151"/>
      <c r="AE7" s="164"/>
      <c r="AF7" s="167"/>
      <c r="AG7" s="168"/>
      <c r="AH7" s="159"/>
    </row>
    <row r="8" spans="1:34" ht="49.5" customHeight="1" thickBot="1">
      <c r="A8" s="160" t="s">
        <v>33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2"/>
    </row>
    <row r="9" spans="1:34" ht="60.75" customHeight="1" thickBot="1">
      <c r="A9" s="62" t="s">
        <v>34</v>
      </c>
      <c r="B9" s="63" t="s">
        <v>32</v>
      </c>
      <c r="C9" s="57" t="s">
        <v>180</v>
      </c>
      <c r="D9" s="60" t="s">
        <v>91</v>
      </c>
      <c r="E9" s="38">
        <v>35</v>
      </c>
      <c r="F9" s="38">
        <v>35</v>
      </c>
      <c r="G9" s="14"/>
      <c r="H9" s="114">
        <v>28.8</v>
      </c>
      <c r="I9" s="14"/>
      <c r="J9" s="14"/>
      <c r="K9" s="14"/>
      <c r="L9" s="114">
        <v>35.44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2">
        <f aca="true" t="shared" si="0" ref="AE9:AE16">COUNT(E9:AD9)</f>
        <v>4</v>
      </c>
      <c r="AF9" s="15">
        <f aca="true" t="shared" si="1" ref="AF9:AF16">STDEVA(E9:AD9)/(SUM(E9:AD9)/COUNTIF(E9:AD9,"&gt;0"))</f>
        <v>0.09475878486517818</v>
      </c>
      <c r="AG9" s="131">
        <f aca="true" t="shared" si="2" ref="AG9:AG16">1/AE9*(SUM(E9:AD9))</f>
        <v>33.56</v>
      </c>
      <c r="AH9" s="128">
        <f>AG9</f>
        <v>33.56</v>
      </c>
    </row>
    <row r="10" spans="1:34" ht="57.75" customHeight="1" thickBot="1">
      <c r="A10" s="64" t="s">
        <v>35</v>
      </c>
      <c r="B10" s="63" t="s">
        <v>32</v>
      </c>
      <c r="C10" s="57" t="s">
        <v>180</v>
      </c>
      <c r="D10" s="60" t="s">
        <v>91</v>
      </c>
      <c r="E10" s="38">
        <v>25</v>
      </c>
      <c r="F10" s="38">
        <v>35</v>
      </c>
      <c r="G10" s="14"/>
      <c r="H10" s="114">
        <v>23.3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14">
        <v>28.13</v>
      </c>
      <c r="AE10" s="12">
        <f t="shared" si="0"/>
        <v>4</v>
      </c>
      <c r="AF10" s="15">
        <f t="shared" si="1"/>
        <v>0.18540092921220142</v>
      </c>
      <c r="AG10" s="131">
        <f t="shared" si="2"/>
        <v>27.857499999999998</v>
      </c>
      <c r="AH10" s="128">
        <f aca="true" t="shared" si="3" ref="AH10:AH16">AG10</f>
        <v>27.857499999999998</v>
      </c>
    </row>
    <row r="11" spans="1:34" ht="45.75" customHeight="1" thickBot="1">
      <c r="A11" s="64" t="s">
        <v>60</v>
      </c>
      <c r="B11" s="63" t="s">
        <v>32</v>
      </c>
      <c r="C11" s="60" t="s">
        <v>181</v>
      </c>
      <c r="D11" s="60" t="s">
        <v>91</v>
      </c>
      <c r="E11" s="38">
        <v>20</v>
      </c>
      <c r="F11" s="38">
        <v>60</v>
      </c>
      <c r="G11" s="114">
        <v>38.32</v>
      </c>
      <c r="H11" s="14"/>
      <c r="I11" s="14"/>
      <c r="J11" s="14"/>
      <c r="K11" s="14"/>
      <c r="L11" s="114">
        <v>33.7</v>
      </c>
      <c r="M11" s="114">
        <v>39.55</v>
      </c>
      <c r="N11" s="14"/>
      <c r="O11" s="14"/>
      <c r="P11" s="14"/>
      <c r="Q11" s="14"/>
      <c r="R11" s="14"/>
      <c r="S11" s="14"/>
      <c r="T11" s="14"/>
      <c r="U11" s="114">
        <v>46.2</v>
      </c>
      <c r="V11" s="114">
        <v>33.91</v>
      </c>
      <c r="W11" s="114">
        <v>33.56</v>
      </c>
      <c r="X11" s="114">
        <v>22.6</v>
      </c>
      <c r="Y11" s="114">
        <v>26.35</v>
      </c>
      <c r="Z11" s="114">
        <v>22.62</v>
      </c>
      <c r="AA11" s="114">
        <v>27.86</v>
      </c>
      <c r="AB11" s="114">
        <v>26.44</v>
      </c>
      <c r="AC11" s="114">
        <v>25.5</v>
      </c>
      <c r="AD11" s="114">
        <v>37.93</v>
      </c>
      <c r="AE11" s="12">
        <f t="shared" si="0"/>
        <v>15</v>
      </c>
      <c r="AF11" s="15">
        <f t="shared" si="1"/>
        <v>0.3196822995277125</v>
      </c>
      <c r="AG11" s="131">
        <f t="shared" si="2"/>
        <v>32.96933333333333</v>
      </c>
      <c r="AH11" s="128">
        <f t="shared" si="3"/>
        <v>32.96933333333333</v>
      </c>
    </row>
    <row r="12" spans="1:34" ht="48" customHeight="1" thickBot="1">
      <c r="A12" s="64" t="s">
        <v>177</v>
      </c>
      <c r="B12" s="63" t="s">
        <v>32</v>
      </c>
      <c r="C12" s="60" t="s">
        <v>182</v>
      </c>
      <c r="D12" s="60" t="s">
        <v>113</v>
      </c>
      <c r="E12" s="38">
        <v>230</v>
      </c>
      <c r="F12" s="38">
        <v>190</v>
      </c>
      <c r="G12" s="14"/>
      <c r="H12" s="14"/>
      <c r="I12" s="114">
        <v>240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2">
        <f t="shared" si="0"/>
        <v>3</v>
      </c>
      <c r="AF12" s="15">
        <f t="shared" si="1"/>
        <v>0.12026142323020866</v>
      </c>
      <c r="AG12" s="131">
        <f t="shared" si="2"/>
        <v>220</v>
      </c>
      <c r="AH12" s="128">
        <f t="shared" si="3"/>
        <v>220</v>
      </c>
    </row>
    <row r="13" spans="1:34" ht="60" customHeight="1" thickBot="1">
      <c r="A13" s="64" t="s">
        <v>36</v>
      </c>
      <c r="B13" s="63" t="s">
        <v>32</v>
      </c>
      <c r="C13" s="60" t="s">
        <v>185</v>
      </c>
      <c r="D13" s="60" t="s">
        <v>91</v>
      </c>
      <c r="E13" s="38">
        <v>35</v>
      </c>
      <c r="F13" s="38">
        <v>38</v>
      </c>
      <c r="G13" s="14"/>
      <c r="H13" s="14"/>
      <c r="I13" s="14"/>
      <c r="J13" s="114">
        <v>25.09</v>
      </c>
      <c r="K13" s="14"/>
      <c r="L13" s="114">
        <v>27.94</v>
      </c>
      <c r="M13" s="114">
        <v>28.25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2">
        <f t="shared" si="0"/>
        <v>5</v>
      </c>
      <c r="AF13" s="15">
        <f t="shared" si="1"/>
        <v>0.17508937411185313</v>
      </c>
      <c r="AG13" s="131">
        <f t="shared" si="2"/>
        <v>30.856</v>
      </c>
      <c r="AH13" s="128">
        <f t="shared" si="3"/>
        <v>30.856</v>
      </c>
    </row>
    <row r="14" spans="1:34" ht="63.75" customHeight="1" thickBot="1">
      <c r="A14" s="64" t="s">
        <v>178</v>
      </c>
      <c r="B14" s="63" t="s">
        <v>32</v>
      </c>
      <c r="C14" s="60" t="s">
        <v>183</v>
      </c>
      <c r="D14" s="60" t="s">
        <v>91</v>
      </c>
      <c r="E14" s="38">
        <v>22</v>
      </c>
      <c r="F14" s="38">
        <v>29</v>
      </c>
      <c r="G14" s="14"/>
      <c r="H14" s="114">
        <v>20.7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2">
        <f t="shared" si="0"/>
        <v>3</v>
      </c>
      <c r="AF14" s="15">
        <f t="shared" si="1"/>
        <v>0.18679091452342833</v>
      </c>
      <c r="AG14" s="131">
        <f t="shared" si="2"/>
        <v>23.9</v>
      </c>
      <c r="AH14" s="128">
        <f t="shared" si="3"/>
        <v>23.9</v>
      </c>
    </row>
    <row r="15" spans="1:34" ht="85.5" customHeight="1" thickBot="1">
      <c r="A15" s="62" t="s">
        <v>179</v>
      </c>
      <c r="B15" s="63" t="s">
        <v>11</v>
      </c>
      <c r="C15" s="60" t="s">
        <v>184</v>
      </c>
      <c r="D15" s="60" t="s">
        <v>117</v>
      </c>
      <c r="E15" s="38">
        <v>120</v>
      </c>
      <c r="F15" s="38">
        <v>240</v>
      </c>
      <c r="G15" s="14"/>
      <c r="H15" s="14"/>
      <c r="I15" s="14"/>
      <c r="J15" s="114">
        <v>119.16</v>
      </c>
      <c r="K15" s="114">
        <v>122</v>
      </c>
      <c r="L15" s="14"/>
      <c r="M15" s="114">
        <v>180.8</v>
      </c>
      <c r="N15" s="114">
        <v>158.08</v>
      </c>
      <c r="O15" s="114">
        <v>158.08</v>
      </c>
      <c r="P15" s="114">
        <v>126.99</v>
      </c>
      <c r="Q15" s="114">
        <v>130</v>
      </c>
      <c r="R15" s="114">
        <v>95</v>
      </c>
      <c r="S15" s="114">
        <v>120</v>
      </c>
      <c r="T15" s="114">
        <v>95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2">
        <f t="shared" si="0"/>
        <v>12</v>
      </c>
      <c r="AF15" s="15">
        <f t="shared" si="1"/>
        <v>0.2929605085630702</v>
      </c>
      <c r="AG15" s="131">
        <f t="shared" si="2"/>
        <v>138.75916666666666</v>
      </c>
      <c r="AH15" s="128">
        <f t="shared" si="3"/>
        <v>138.75916666666666</v>
      </c>
    </row>
    <row r="16" spans="1:34" ht="60.75" customHeight="1" thickBot="1">
      <c r="A16" s="64" t="s">
        <v>13</v>
      </c>
      <c r="B16" s="63" t="s">
        <v>11</v>
      </c>
      <c r="C16" s="60" t="s">
        <v>186</v>
      </c>
      <c r="D16" s="60" t="s">
        <v>14</v>
      </c>
      <c r="E16" s="38">
        <v>140</v>
      </c>
      <c r="F16" s="38">
        <v>210</v>
      </c>
      <c r="G16" s="14"/>
      <c r="H16" s="14"/>
      <c r="I16" s="14"/>
      <c r="J16" s="14"/>
      <c r="K16" s="114">
        <v>122</v>
      </c>
      <c r="L16" s="14"/>
      <c r="M16" s="114">
        <v>180.8</v>
      </c>
      <c r="N16" s="114">
        <v>156.9</v>
      </c>
      <c r="O16" s="114">
        <v>156.9</v>
      </c>
      <c r="P16" s="114">
        <v>134.22</v>
      </c>
      <c r="Q16" s="114">
        <v>130</v>
      </c>
      <c r="R16" s="114">
        <v>95</v>
      </c>
      <c r="S16" s="114">
        <v>73</v>
      </c>
      <c r="T16" s="114">
        <v>95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2">
        <f t="shared" si="0"/>
        <v>11</v>
      </c>
      <c r="AF16" s="15">
        <f t="shared" si="1"/>
        <v>0.2939792833760762</v>
      </c>
      <c r="AG16" s="131">
        <f t="shared" si="2"/>
        <v>135.8018181818182</v>
      </c>
      <c r="AH16" s="128">
        <f t="shared" si="3"/>
        <v>135.8018181818182</v>
      </c>
    </row>
    <row r="17" spans="1:33" s="124" customFormat="1" ht="36.75" customHeight="1">
      <c r="A17" s="163" t="s">
        <v>223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</row>
  </sheetData>
  <sheetProtection/>
  <mergeCells count="39">
    <mergeCell ref="X6:X7"/>
    <mergeCell ref="Y6:Y7"/>
    <mergeCell ref="Z6:Z7"/>
    <mergeCell ref="I6:I7"/>
    <mergeCell ref="AA6:AA7"/>
    <mergeCell ref="N6:N7"/>
    <mergeCell ref="T6:T7"/>
    <mergeCell ref="O6:O7"/>
    <mergeCell ref="P6:P7"/>
    <mergeCell ref="AE1:AG1"/>
    <mergeCell ref="A3:AG3"/>
    <mergeCell ref="E5:AD5"/>
    <mergeCell ref="E6:E7"/>
    <mergeCell ref="B5:B7"/>
    <mergeCell ref="U6:U7"/>
    <mergeCell ref="K6:K7"/>
    <mergeCell ref="D5:D7"/>
    <mergeCell ref="F6:F7"/>
    <mergeCell ref="C5:C7"/>
    <mergeCell ref="AH5:AH7"/>
    <mergeCell ref="A8:AH8"/>
    <mergeCell ref="A17:AG17"/>
    <mergeCell ref="AE5:AE7"/>
    <mergeCell ref="AF5:AF7"/>
    <mergeCell ref="AG5:AG7"/>
    <mergeCell ref="A5:A7"/>
    <mergeCell ref="Q6:Q7"/>
    <mergeCell ref="R6:R7"/>
    <mergeCell ref="AC6:AC7"/>
    <mergeCell ref="H6:H7"/>
    <mergeCell ref="L6:L7"/>
    <mergeCell ref="AD6:AD7"/>
    <mergeCell ref="J6:J7"/>
    <mergeCell ref="M6:M7"/>
    <mergeCell ref="G6:G7"/>
    <mergeCell ref="V6:V7"/>
    <mergeCell ref="W6:W7"/>
    <mergeCell ref="AB6:AB7"/>
    <mergeCell ref="S6:S7"/>
  </mergeCells>
  <dataValidations count="1">
    <dataValidation type="list" allowBlank="1" showInputMessage="1" showErrorMessage="1" sqref="B15:B16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0">
      <selection activeCell="O13" sqref="O13"/>
    </sheetView>
  </sheetViews>
  <sheetFormatPr defaultColWidth="9.140625" defaultRowHeight="15"/>
  <cols>
    <col min="1" max="1" width="14.140625" style="16" customWidth="1"/>
    <col min="2" max="2" width="8.421875" style="16" customWidth="1"/>
    <col min="3" max="3" width="26.8515625" style="16" customWidth="1"/>
    <col min="4" max="4" width="18.00390625" style="16" customWidth="1"/>
    <col min="5" max="5" width="9.7109375" style="17" customWidth="1"/>
    <col min="6" max="9" width="10.00390625" style="17" customWidth="1"/>
    <col min="10" max="10" width="10.57421875" style="17" customWidth="1"/>
    <col min="11" max="11" width="7.57421875" style="17" customWidth="1"/>
    <col min="12" max="12" width="8.28125" style="17" customWidth="1"/>
    <col min="13" max="13" width="15.28125" style="17" customWidth="1"/>
    <col min="14" max="14" width="11.8515625" style="17" customWidth="1"/>
    <col min="15" max="16384" width="9.140625" style="16" customWidth="1"/>
  </cols>
  <sheetData>
    <row r="1" spans="12:14" ht="20.25" customHeight="1">
      <c r="L1" s="184" t="s">
        <v>69</v>
      </c>
      <c r="M1" s="184"/>
      <c r="N1" s="16"/>
    </row>
    <row r="2" ht="21" customHeight="1" hidden="1"/>
    <row r="3" spans="1:14" ht="27.75" customHeight="1">
      <c r="A3" s="185" t="s">
        <v>279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6"/>
    </row>
    <row r="4" spans="1:14" ht="11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9" customFormat="1" ht="30.75" customHeight="1">
      <c r="A5" s="164" t="s">
        <v>53</v>
      </c>
      <c r="B5" s="164" t="s">
        <v>31</v>
      </c>
      <c r="C5" s="164" t="s">
        <v>52</v>
      </c>
      <c r="D5" s="164" t="s">
        <v>19</v>
      </c>
      <c r="E5" s="171" t="s">
        <v>66</v>
      </c>
      <c r="F5" s="171"/>
      <c r="G5" s="171"/>
      <c r="H5" s="171"/>
      <c r="I5" s="171"/>
      <c r="J5" s="171"/>
      <c r="K5" s="164" t="s">
        <v>55</v>
      </c>
      <c r="L5" s="165" t="s">
        <v>56</v>
      </c>
      <c r="M5" s="168" t="s">
        <v>378</v>
      </c>
      <c r="N5" s="159" t="s">
        <v>276</v>
      </c>
    </row>
    <row r="6" spans="1:14" s="19" customFormat="1" ht="36" customHeight="1">
      <c r="A6" s="164"/>
      <c r="B6" s="164"/>
      <c r="C6" s="164"/>
      <c r="D6" s="164"/>
      <c r="E6" s="179" t="s">
        <v>357</v>
      </c>
      <c r="F6" s="179" t="s">
        <v>367</v>
      </c>
      <c r="G6" s="179" t="s">
        <v>364</v>
      </c>
      <c r="H6" s="179"/>
      <c r="I6" s="179"/>
      <c r="J6" s="179"/>
      <c r="K6" s="164"/>
      <c r="L6" s="166"/>
      <c r="M6" s="168"/>
      <c r="N6" s="159"/>
    </row>
    <row r="7" spans="1:14" s="19" customFormat="1" ht="82.5" customHeight="1">
      <c r="A7" s="164"/>
      <c r="B7" s="164"/>
      <c r="C7" s="164"/>
      <c r="D7" s="164"/>
      <c r="E7" s="181"/>
      <c r="F7" s="180"/>
      <c r="G7" s="180"/>
      <c r="H7" s="182"/>
      <c r="I7" s="183"/>
      <c r="J7" s="180"/>
      <c r="K7" s="164"/>
      <c r="L7" s="167"/>
      <c r="M7" s="168"/>
      <c r="N7" s="159"/>
    </row>
    <row r="8" spans="1:14" s="20" customFormat="1" ht="27.75" customHeight="1">
      <c r="A8" s="174" t="s">
        <v>16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6"/>
    </row>
    <row r="9" spans="1:14" s="20" customFormat="1" ht="78" customHeight="1">
      <c r="A9" s="63" t="s">
        <v>157</v>
      </c>
      <c r="B9" s="63" t="s">
        <v>32</v>
      </c>
      <c r="C9" s="60" t="s">
        <v>187</v>
      </c>
      <c r="D9" s="60" t="s">
        <v>239</v>
      </c>
      <c r="E9" s="13">
        <v>380</v>
      </c>
      <c r="F9" s="38">
        <v>410</v>
      </c>
      <c r="G9" s="38">
        <v>350</v>
      </c>
      <c r="H9" s="14"/>
      <c r="I9" s="14"/>
      <c r="J9" s="14"/>
      <c r="K9" s="12">
        <f>COUNT(E9:J9)</f>
        <v>3</v>
      </c>
      <c r="L9" s="15">
        <f>STDEVA(E9:J9)/(SUM(E9:J9)/COUNTIF(E9:J9,"&gt;0"))</f>
        <v>0.07894736842105263</v>
      </c>
      <c r="M9" s="131">
        <f>1/K9*(SUM(E9:J9))</f>
        <v>380</v>
      </c>
      <c r="N9" s="128">
        <f>M9</f>
        <v>380</v>
      </c>
    </row>
    <row r="10" spans="1:14" s="20" customFormat="1" ht="78" customHeight="1">
      <c r="A10" s="63" t="s">
        <v>157</v>
      </c>
      <c r="B10" s="63" t="s">
        <v>32</v>
      </c>
      <c r="C10" s="60" t="s">
        <v>240</v>
      </c>
      <c r="D10" s="60" t="s">
        <v>245</v>
      </c>
      <c r="E10" s="13">
        <v>480</v>
      </c>
      <c r="F10" s="38">
        <v>515</v>
      </c>
      <c r="G10" s="38">
        <v>515</v>
      </c>
      <c r="H10" s="14"/>
      <c r="I10" s="14"/>
      <c r="J10" s="14"/>
      <c r="K10" s="12">
        <f>COUNT(E10:J10)</f>
        <v>3</v>
      </c>
      <c r="L10" s="15">
        <f>STDEVA(E10:J10)/(SUM(E10:J10)/COUNTIF(E10:J10,"&gt;0"))</f>
        <v>0.04014687302311967</v>
      </c>
      <c r="M10" s="131">
        <f>1/K10*(SUM(E10:J10))</f>
        <v>503.3333333333333</v>
      </c>
      <c r="N10" s="128">
        <f>M10</f>
        <v>503.3333333333333</v>
      </c>
    </row>
    <row r="11" spans="1:14" s="20" customFormat="1" ht="72" customHeight="1">
      <c r="A11" s="63" t="s">
        <v>241</v>
      </c>
      <c r="B11" s="63" t="s">
        <v>32</v>
      </c>
      <c r="C11" s="60" t="s">
        <v>242</v>
      </c>
      <c r="D11" s="60" t="s">
        <v>12</v>
      </c>
      <c r="E11" s="13">
        <v>220</v>
      </c>
      <c r="F11" s="38">
        <v>250</v>
      </c>
      <c r="G11" s="38">
        <v>270</v>
      </c>
      <c r="H11" s="14"/>
      <c r="I11" s="14"/>
      <c r="J11" s="14"/>
      <c r="K11" s="12">
        <f>COUNT(E11:J11)</f>
        <v>3</v>
      </c>
      <c r="L11" s="15">
        <f>STDEVA(E11:J11)/(SUM(E11:J11)/COUNTIF(E11:J11,"&gt;0"))</f>
        <v>0.10202478966582096</v>
      </c>
      <c r="M11" s="131">
        <f>1/K11*(SUM(E11:J11))</f>
        <v>246.66666666666666</v>
      </c>
      <c r="N11" s="128">
        <f>M11</f>
        <v>246.66666666666666</v>
      </c>
    </row>
    <row r="12" spans="1:14" s="20" customFormat="1" ht="72" customHeight="1">
      <c r="A12" s="63" t="s">
        <v>241</v>
      </c>
      <c r="B12" s="63" t="s">
        <v>32</v>
      </c>
      <c r="C12" s="60" t="s">
        <v>243</v>
      </c>
      <c r="D12" s="60" t="s">
        <v>12</v>
      </c>
      <c r="E12" s="13">
        <v>210</v>
      </c>
      <c r="F12" s="38">
        <v>250</v>
      </c>
      <c r="G12" s="38">
        <v>270</v>
      </c>
      <c r="H12" s="14"/>
      <c r="I12" s="14"/>
      <c r="J12" s="14"/>
      <c r="K12" s="12">
        <f>COUNT(E12:J12)</f>
        <v>3</v>
      </c>
      <c r="L12" s="15">
        <f>STDEVA(E12:J12)/(SUM(E12:J12)/COUNTIF(E12:J12,"&gt;0"))</f>
        <v>0.1255500190398857</v>
      </c>
      <c r="M12" s="131">
        <f>1/K12*(SUM(E12:J12))</f>
        <v>243.33333333333331</v>
      </c>
      <c r="N12" s="128">
        <f>M12</f>
        <v>243.33333333333331</v>
      </c>
    </row>
    <row r="13" spans="1:14" ht="72" customHeight="1">
      <c r="A13" s="63" t="s">
        <v>241</v>
      </c>
      <c r="B13" s="63" t="s">
        <v>11</v>
      </c>
      <c r="C13" s="60" t="s">
        <v>244</v>
      </c>
      <c r="D13" s="61" t="s">
        <v>12</v>
      </c>
      <c r="E13" s="13">
        <v>680</v>
      </c>
      <c r="F13" s="38">
        <v>650</v>
      </c>
      <c r="G13" s="38">
        <v>510</v>
      </c>
      <c r="H13" s="14"/>
      <c r="I13" s="14"/>
      <c r="J13" s="14"/>
      <c r="K13" s="12">
        <f>COUNT(E13:J13)</f>
        <v>3</v>
      </c>
      <c r="L13" s="15">
        <f>STDEVA(E13:J13)/(SUM(E13:J13)/COUNTIF(E13:J13,"&gt;0"))</f>
        <v>0.1479419303132199</v>
      </c>
      <c r="M13" s="131">
        <f>1/K13*(SUM(E13:J13))</f>
        <v>613.3333333333333</v>
      </c>
      <c r="N13" s="128">
        <f>M13</f>
        <v>613.3333333333333</v>
      </c>
    </row>
    <row r="14" spans="1:12" ht="9.7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</row>
    <row r="15" spans="1:12" ht="9.7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</row>
  </sheetData>
  <sheetProtection/>
  <mergeCells count="19">
    <mergeCell ref="I6:I7"/>
    <mergeCell ref="L1:M1"/>
    <mergeCell ref="A3:M3"/>
    <mergeCell ref="A5:A7"/>
    <mergeCell ref="C5:C7"/>
    <mergeCell ref="K5:K7"/>
    <mergeCell ref="E5:J5"/>
    <mergeCell ref="L5:L7"/>
    <mergeCell ref="M5:M7"/>
    <mergeCell ref="N5:N7"/>
    <mergeCell ref="A8:N8"/>
    <mergeCell ref="A14:L15"/>
    <mergeCell ref="J6:J7"/>
    <mergeCell ref="F6:F7"/>
    <mergeCell ref="D5:D7"/>
    <mergeCell ref="G6:G7"/>
    <mergeCell ref="B5:B7"/>
    <mergeCell ref="E6:E7"/>
    <mergeCell ref="H6:H7"/>
  </mergeCells>
  <dataValidations count="1">
    <dataValidation type="list" allowBlank="1" showInputMessage="1" showErrorMessage="1" sqref="B13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zoomScale="60" zoomScaleNormal="60" zoomScalePageLayoutView="0" workbookViewId="0" topLeftCell="A4">
      <selection activeCell="H10" sqref="H10"/>
    </sheetView>
  </sheetViews>
  <sheetFormatPr defaultColWidth="9.140625" defaultRowHeight="15"/>
  <cols>
    <col min="1" max="1" width="21.7109375" style="9" customWidth="1"/>
    <col min="2" max="2" width="9.7109375" style="9" customWidth="1"/>
    <col min="3" max="3" width="27.00390625" style="9" customWidth="1"/>
    <col min="4" max="4" width="11.00390625" style="9" customWidth="1"/>
    <col min="5" max="25" width="10.140625" style="10" customWidth="1"/>
    <col min="26" max="26" width="7.8515625" style="10" customWidth="1"/>
    <col min="27" max="27" width="7.7109375" style="10" customWidth="1"/>
    <col min="28" max="29" width="15.140625" style="10" customWidth="1"/>
    <col min="30" max="16384" width="9.140625" style="9" customWidth="1"/>
  </cols>
  <sheetData>
    <row r="1" spans="26:29" ht="19.5" customHeight="1">
      <c r="Z1" s="169" t="s">
        <v>70</v>
      </c>
      <c r="AA1" s="169"/>
      <c r="AB1" s="169"/>
      <c r="AC1" s="9"/>
    </row>
    <row r="3" spans="1:28" s="53" customFormat="1" ht="24" customHeight="1">
      <c r="A3" s="191" t="s">
        <v>281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</row>
    <row r="4" spans="5:29" ht="9.7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6" spans="1:29" s="11" customFormat="1" ht="36.75" customHeight="1">
      <c r="A6" s="164" t="s">
        <v>53</v>
      </c>
      <c r="B6" s="164" t="s">
        <v>31</v>
      </c>
      <c r="C6" s="164" t="s">
        <v>52</v>
      </c>
      <c r="D6" s="164" t="s">
        <v>19</v>
      </c>
      <c r="E6" s="171" t="s">
        <v>66</v>
      </c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65" t="s">
        <v>55</v>
      </c>
      <c r="AA6" s="165" t="s">
        <v>56</v>
      </c>
      <c r="AB6" s="187" t="s">
        <v>379</v>
      </c>
      <c r="AC6" s="189" t="s">
        <v>282</v>
      </c>
    </row>
    <row r="7" spans="1:29" s="11" customFormat="1" ht="108" customHeight="1">
      <c r="A7" s="164"/>
      <c r="B7" s="164"/>
      <c r="C7" s="164"/>
      <c r="D7" s="164"/>
      <c r="E7" s="102" t="s">
        <v>357</v>
      </c>
      <c r="F7" s="102" t="s">
        <v>367</v>
      </c>
      <c r="G7" s="102" t="s">
        <v>368</v>
      </c>
      <c r="H7" s="102" t="s">
        <v>337</v>
      </c>
      <c r="I7" s="102" t="s">
        <v>298</v>
      </c>
      <c r="J7" s="102" t="s">
        <v>299</v>
      </c>
      <c r="K7" s="102" t="s">
        <v>343</v>
      </c>
      <c r="L7" s="102" t="s">
        <v>344</v>
      </c>
      <c r="M7" s="102" t="s">
        <v>351</v>
      </c>
      <c r="N7" s="102" t="s">
        <v>345</v>
      </c>
      <c r="O7" s="102" t="s">
        <v>346</v>
      </c>
      <c r="P7" s="102" t="s">
        <v>349</v>
      </c>
      <c r="Q7" s="102" t="s">
        <v>350</v>
      </c>
      <c r="R7" s="102" t="s">
        <v>352</v>
      </c>
      <c r="S7" s="102" t="s">
        <v>347</v>
      </c>
      <c r="T7" s="102" t="s">
        <v>348</v>
      </c>
      <c r="U7" s="102" t="s">
        <v>342</v>
      </c>
      <c r="V7" s="102" t="s">
        <v>341</v>
      </c>
      <c r="W7" s="102" t="s">
        <v>340</v>
      </c>
      <c r="X7" s="102" t="s">
        <v>339</v>
      </c>
      <c r="Y7" s="102" t="s">
        <v>338</v>
      </c>
      <c r="Z7" s="167"/>
      <c r="AA7" s="167"/>
      <c r="AB7" s="188"/>
      <c r="AC7" s="190"/>
    </row>
    <row r="8" spans="1:29" ht="26.25" customHeight="1">
      <c r="A8" s="174" t="s">
        <v>10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6"/>
    </row>
    <row r="9" spans="1:29" ht="93.75" customHeight="1">
      <c r="A9" s="63" t="s">
        <v>162</v>
      </c>
      <c r="B9" s="63" t="s">
        <v>32</v>
      </c>
      <c r="C9" s="60" t="s">
        <v>251</v>
      </c>
      <c r="D9" s="60" t="s">
        <v>92</v>
      </c>
      <c r="E9" s="13">
        <v>150</v>
      </c>
      <c r="F9" s="13">
        <v>155</v>
      </c>
      <c r="G9" s="38">
        <v>122</v>
      </c>
      <c r="H9" s="114">
        <v>124.4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14">
        <v>125.4</v>
      </c>
      <c r="V9" s="114">
        <v>111</v>
      </c>
      <c r="W9" s="114">
        <v>108.04</v>
      </c>
      <c r="X9" s="114">
        <v>109.52</v>
      </c>
      <c r="Y9" s="114">
        <v>100.67</v>
      </c>
      <c r="Z9" s="12">
        <f>COUNT(E9:Y9)</f>
        <v>9</v>
      </c>
      <c r="AA9" s="15">
        <f>STDEVA(E9:Y9)/(SUM(E9:Y9)/COUNTIF(E9:Y9,"&gt;0"))</f>
        <v>0.15249827815096337</v>
      </c>
      <c r="AB9" s="131">
        <f>1/Z9*(SUM(E9:Y9))</f>
        <v>122.89222222222222</v>
      </c>
      <c r="AC9" s="128">
        <f>AB9</f>
        <v>122.89222222222222</v>
      </c>
    </row>
    <row r="10" spans="1:29" ht="81.75" customHeight="1">
      <c r="A10" s="63" t="s">
        <v>162</v>
      </c>
      <c r="B10" s="63" t="s">
        <v>32</v>
      </c>
      <c r="C10" s="60" t="s">
        <v>246</v>
      </c>
      <c r="D10" s="60" t="s">
        <v>93</v>
      </c>
      <c r="E10" s="13">
        <v>160</v>
      </c>
      <c r="F10" s="13">
        <v>165</v>
      </c>
      <c r="G10" s="38">
        <v>146</v>
      </c>
      <c r="H10" s="37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2">
        <f>COUNT(E10:Y10)</f>
        <v>3</v>
      </c>
      <c r="AA10" s="15">
        <f>STDEVA(E10:Y10)/(SUM(E10:Y10)/COUNTIF(E10:Y10,"&gt;0"))</f>
        <v>0.0627315783553892</v>
      </c>
      <c r="AB10" s="131">
        <f>1/Z10*(SUM(E10:Y10))</f>
        <v>157</v>
      </c>
      <c r="AC10" s="128">
        <f>AB10</f>
        <v>157</v>
      </c>
    </row>
    <row r="11" spans="1:29" ht="75" customHeight="1">
      <c r="A11" s="63" t="s">
        <v>162</v>
      </c>
      <c r="B11" s="63" t="s">
        <v>32</v>
      </c>
      <c r="C11" s="60" t="s">
        <v>247</v>
      </c>
      <c r="D11" s="60" t="s">
        <v>93</v>
      </c>
      <c r="E11" s="38">
        <v>220</v>
      </c>
      <c r="F11" s="38">
        <v>210</v>
      </c>
      <c r="G11" s="38">
        <v>160</v>
      </c>
      <c r="H11" s="37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2">
        <f>COUNT(E11:Y11)</f>
        <v>3</v>
      </c>
      <c r="AA11" s="15">
        <f>STDEVA(E11:Y11)/(SUM(E11:Y11)/COUNTIF(E11:Y11,"&gt;0"))</f>
        <v>0.16345170781344012</v>
      </c>
      <c r="AB11" s="131">
        <f>1/Z11*(SUM(E11:Y11))</f>
        <v>196.66666666666666</v>
      </c>
      <c r="AC11" s="128">
        <f>AB11</f>
        <v>196.66666666666666</v>
      </c>
    </row>
    <row r="12" spans="1:29" ht="84" customHeight="1">
      <c r="A12" s="63" t="s">
        <v>162</v>
      </c>
      <c r="B12" s="63" t="s">
        <v>32</v>
      </c>
      <c r="C12" s="60" t="s">
        <v>248</v>
      </c>
      <c r="D12" s="60" t="s">
        <v>93</v>
      </c>
      <c r="E12" s="38">
        <v>160</v>
      </c>
      <c r="F12" s="38">
        <v>180</v>
      </c>
      <c r="G12" s="38">
        <v>150</v>
      </c>
      <c r="H12" s="37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2">
        <f>COUNT(E12:Y12)</f>
        <v>3</v>
      </c>
      <c r="AA12" s="15">
        <f>STDEVA(E12:Y12)/(SUM(E12:Y12)/COUNTIF(E12:Y12,"&gt;0"))</f>
        <v>0.09352195295828246</v>
      </c>
      <c r="AB12" s="131">
        <f>1/Z12*(SUM(E12:Y12))</f>
        <v>163.33333333333331</v>
      </c>
      <c r="AC12" s="128">
        <f>AB12</f>
        <v>163.33333333333331</v>
      </c>
    </row>
    <row r="13" spans="1:29" ht="71.25" customHeight="1">
      <c r="A13" s="63" t="s">
        <v>249</v>
      </c>
      <c r="B13" s="63" t="s">
        <v>32</v>
      </c>
      <c r="C13" s="60" t="s">
        <v>250</v>
      </c>
      <c r="D13" s="60" t="s">
        <v>92</v>
      </c>
      <c r="E13" s="51">
        <v>160</v>
      </c>
      <c r="F13" s="51">
        <v>160</v>
      </c>
      <c r="G13" s="51">
        <v>122</v>
      </c>
      <c r="H13" s="132"/>
      <c r="I13" s="119">
        <v>161.16</v>
      </c>
      <c r="J13" s="119">
        <v>153.68</v>
      </c>
      <c r="K13" s="119">
        <v>123.25</v>
      </c>
      <c r="L13" s="119">
        <v>135</v>
      </c>
      <c r="M13" s="119">
        <v>106.64</v>
      </c>
      <c r="N13" s="119">
        <v>130.06</v>
      </c>
      <c r="O13" s="119">
        <v>110</v>
      </c>
      <c r="P13" s="119">
        <v>113</v>
      </c>
      <c r="Q13" s="119">
        <v>125</v>
      </c>
      <c r="R13" s="119">
        <v>106.35</v>
      </c>
      <c r="S13" s="119">
        <v>132</v>
      </c>
      <c r="T13" s="119">
        <v>133</v>
      </c>
      <c r="U13" s="52"/>
      <c r="V13" s="52"/>
      <c r="W13" s="52"/>
      <c r="X13" s="52"/>
      <c r="Y13" s="52"/>
      <c r="Z13" s="12">
        <f>COUNT(E13:Y13)</f>
        <v>15</v>
      </c>
      <c r="AA13" s="15">
        <f>STDEVA(E13:Y13)/(SUM(E13:Y13)/COUNTIF(E13:Y13,"&gt;0"))</f>
        <v>0.14762236036841545</v>
      </c>
      <c r="AB13" s="131">
        <f>1/Z13*(SUM(E13:Y13))</f>
        <v>131.40933333333334</v>
      </c>
      <c r="AC13" s="128">
        <f>AB13</f>
        <v>131.40933333333334</v>
      </c>
    </row>
    <row r="14" spans="1:4" ht="9.75">
      <c r="A14" s="70"/>
      <c r="B14" s="70"/>
      <c r="C14" s="70"/>
      <c r="D14" s="70"/>
    </row>
    <row r="15" spans="1:29" ht="35.25" customHeight="1">
      <c r="A15" s="186" t="s">
        <v>223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9"/>
    </row>
  </sheetData>
  <sheetProtection/>
  <mergeCells count="13">
    <mergeCell ref="AC6:AC7"/>
    <mergeCell ref="A8:AC8"/>
    <mergeCell ref="Z1:AB1"/>
    <mergeCell ref="A3:AB3"/>
    <mergeCell ref="A6:A7"/>
    <mergeCell ref="B6:B7"/>
    <mergeCell ref="C6:C7"/>
    <mergeCell ref="D6:D7"/>
    <mergeCell ref="E6:Y6"/>
    <mergeCell ref="Z6:Z7"/>
    <mergeCell ref="A15:AB15"/>
    <mergeCell ref="AA6:AA7"/>
    <mergeCell ref="AB6:AB7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70" zoomScaleNormal="70" zoomScalePageLayoutView="0" workbookViewId="0" topLeftCell="A12">
      <selection activeCell="P15" sqref="P15"/>
    </sheetView>
  </sheetViews>
  <sheetFormatPr defaultColWidth="9.140625" defaultRowHeight="15"/>
  <cols>
    <col min="1" max="1" width="23.421875" style="21" customWidth="1"/>
    <col min="2" max="2" width="13.140625" style="21" customWidth="1"/>
    <col min="3" max="3" width="23.8515625" style="21" customWidth="1"/>
    <col min="4" max="4" width="26.140625" style="21" customWidth="1"/>
    <col min="5" max="5" width="16.28125" style="22" customWidth="1"/>
    <col min="6" max="6" width="12.140625" style="22" customWidth="1"/>
    <col min="7" max="9" width="14.140625" style="22" customWidth="1"/>
    <col min="10" max="10" width="14.7109375" style="22" customWidth="1"/>
    <col min="11" max="11" width="9.8515625" style="22" customWidth="1"/>
    <col min="12" max="12" width="12.421875" style="22" customWidth="1"/>
    <col min="13" max="14" width="19.8515625" style="22" customWidth="1"/>
    <col min="15" max="16384" width="9.140625" style="21" customWidth="1"/>
  </cols>
  <sheetData>
    <row r="1" spans="10:12" ht="42.75" customHeight="1">
      <c r="J1" s="77"/>
      <c r="K1" s="193" t="s">
        <v>71</v>
      </c>
      <c r="L1" s="193"/>
    </row>
    <row r="3" spans="1:14" ht="41.25" customHeight="1">
      <c r="A3" s="156" t="s">
        <v>283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21"/>
    </row>
    <row r="5" spans="1:14" s="23" customFormat="1" ht="36" customHeight="1">
      <c r="A5" s="194" t="s">
        <v>53</v>
      </c>
      <c r="B5" s="194" t="s">
        <v>31</v>
      </c>
      <c r="C5" s="194" t="s">
        <v>52</v>
      </c>
      <c r="D5" s="194" t="s">
        <v>18</v>
      </c>
      <c r="E5" s="198" t="s">
        <v>66</v>
      </c>
      <c r="F5" s="198"/>
      <c r="G5" s="198"/>
      <c r="H5" s="198"/>
      <c r="I5" s="198"/>
      <c r="J5" s="198"/>
      <c r="K5" s="194" t="s">
        <v>55</v>
      </c>
      <c r="L5" s="194" t="s">
        <v>56</v>
      </c>
      <c r="M5" s="202" t="s">
        <v>379</v>
      </c>
      <c r="N5" s="192" t="s">
        <v>276</v>
      </c>
    </row>
    <row r="6" spans="1:14" s="23" customFormat="1" ht="38.25" customHeight="1">
      <c r="A6" s="194"/>
      <c r="B6" s="194"/>
      <c r="C6" s="194"/>
      <c r="D6" s="194"/>
      <c r="E6" s="195" t="s">
        <v>357</v>
      </c>
      <c r="F6" s="195" t="s">
        <v>367</v>
      </c>
      <c r="G6" s="195" t="s">
        <v>369</v>
      </c>
      <c r="H6" s="195" t="s">
        <v>364</v>
      </c>
      <c r="I6" s="195" t="s">
        <v>370</v>
      </c>
      <c r="J6" s="195"/>
      <c r="K6" s="194"/>
      <c r="L6" s="194"/>
      <c r="M6" s="202"/>
      <c r="N6" s="192"/>
    </row>
    <row r="7" spans="1:14" s="23" customFormat="1" ht="140.25" customHeight="1">
      <c r="A7" s="194"/>
      <c r="B7" s="194"/>
      <c r="C7" s="194"/>
      <c r="D7" s="194"/>
      <c r="E7" s="196"/>
      <c r="F7" s="196"/>
      <c r="G7" s="183"/>
      <c r="H7" s="183"/>
      <c r="I7" s="183"/>
      <c r="J7" s="183"/>
      <c r="K7" s="194"/>
      <c r="L7" s="194"/>
      <c r="M7" s="202"/>
      <c r="N7" s="192"/>
    </row>
    <row r="8" spans="1:14" ht="41.25" customHeight="1">
      <c r="A8" s="199" t="s">
        <v>37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1"/>
    </row>
    <row r="9" spans="1:14" ht="117.75" customHeight="1">
      <c r="A9" s="65" t="s">
        <v>130</v>
      </c>
      <c r="B9" s="71" t="s">
        <v>32</v>
      </c>
      <c r="C9" s="56" t="s">
        <v>158</v>
      </c>
      <c r="D9" s="56" t="s">
        <v>129</v>
      </c>
      <c r="E9" s="30">
        <v>320</v>
      </c>
      <c r="F9" s="30">
        <v>360</v>
      </c>
      <c r="G9" s="30">
        <v>255</v>
      </c>
      <c r="H9" s="30">
        <v>325</v>
      </c>
      <c r="I9" s="74">
        <v>305</v>
      </c>
      <c r="J9" s="27"/>
      <c r="K9" s="25">
        <f aca="true" t="shared" si="0" ref="K9:K15">COUNT(E9:J9)</f>
        <v>5</v>
      </c>
      <c r="L9" s="28">
        <f aca="true" t="shared" si="1" ref="L9:L15">STDEVA(E9:J9)/(SUM(E9:J9)/COUNTIF(E9:J9,"&gt;0"))</f>
        <v>0.1219719435707417</v>
      </c>
      <c r="M9" s="133">
        <f aca="true" t="shared" si="2" ref="M9:M15">1/K9*(SUM(E9:J9))</f>
        <v>313</v>
      </c>
      <c r="N9" s="134">
        <f>M9</f>
        <v>313</v>
      </c>
    </row>
    <row r="10" spans="1:14" ht="126" customHeight="1">
      <c r="A10" s="65" t="s">
        <v>130</v>
      </c>
      <c r="B10" s="71" t="s">
        <v>32</v>
      </c>
      <c r="C10" s="56" t="s">
        <v>159</v>
      </c>
      <c r="D10" s="56" t="s">
        <v>129</v>
      </c>
      <c r="E10" s="30">
        <v>340</v>
      </c>
      <c r="F10" s="30">
        <v>350</v>
      </c>
      <c r="G10" s="30">
        <v>248</v>
      </c>
      <c r="H10" s="30">
        <v>325</v>
      </c>
      <c r="I10" s="74">
        <v>252</v>
      </c>
      <c r="J10" s="27"/>
      <c r="K10" s="25">
        <f t="shared" si="0"/>
        <v>5</v>
      </c>
      <c r="L10" s="28">
        <f t="shared" si="1"/>
        <v>0.16242184553616212</v>
      </c>
      <c r="M10" s="133">
        <f t="shared" si="2"/>
        <v>303</v>
      </c>
      <c r="N10" s="134">
        <f aca="true" t="shared" si="3" ref="N10:N15">M10</f>
        <v>303</v>
      </c>
    </row>
    <row r="11" spans="1:14" ht="126.75" customHeight="1">
      <c r="A11" s="65" t="s">
        <v>130</v>
      </c>
      <c r="B11" s="71" t="s">
        <v>32</v>
      </c>
      <c r="C11" s="56" t="s">
        <v>160</v>
      </c>
      <c r="D11" s="56" t="s">
        <v>129</v>
      </c>
      <c r="E11" s="30">
        <v>360</v>
      </c>
      <c r="F11" s="30">
        <v>380</v>
      </c>
      <c r="G11" s="30"/>
      <c r="H11" s="30">
        <v>325</v>
      </c>
      <c r="I11" s="74">
        <v>329</v>
      </c>
      <c r="J11" s="27"/>
      <c r="K11" s="25">
        <f t="shared" si="0"/>
        <v>4</v>
      </c>
      <c r="L11" s="28">
        <f t="shared" si="1"/>
        <v>0.07513698011857613</v>
      </c>
      <c r="M11" s="133">
        <f t="shared" si="2"/>
        <v>348.5</v>
      </c>
      <c r="N11" s="134">
        <f t="shared" si="3"/>
        <v>348.5</v>
      </c>
    </row>
    <row r="12" spans="1:14" ht="129" customHeight="1">
      <c r="A12" s="71" t="s">
        <v>252</v>
      </c>
      <c r="B12" s="71" t="s">
        <v>32</v>
      </c>
      <c r="C12" s="58" t="s">
        <v>253</v>
      </c>
      <c r="D12" s="58" t="s">
        <v>49</v>
      </c>
      <c r="E12" s="74">
        <v>380</v>
      </c>
      <c r="F12" s="74">
        <v>480</v>
      </c>
      <c r="G12" s="74">
        <v>391</v>
      </c>
      <c r="H12" s="74">
        <v>390</v>
      </c>
      <c r="I12" s="74">
        <v>350</v>
      </c>
      <c r="J12" s="27"/>
      <c r="K12" s="25">
        <f t="shared" si="0"/>
        <v>5</v>
      </c>
      <c r="L12" s="28">
        <f t="shared" si="1"/>
        <v>0.12215871883557107</v>
      </c>
      <c r="M12" s="133">
        <f t="shared" si="2"/>
        <v>398.20000000000005</v>
      </c>
      <c r="N12" s="134">
        <f t="shared" si="3"/>
        <v>398.20000000000005</v>
      </c>
    </row>
    <row r="13" spans="1:14" ht="117.75" customHeight="1">
      <c r="A13" s="71" t="s">
        <v>254</v>
      </c>
      <c r="B13" s="71" t="s">
        <v>32</v>
      </c>
      <c r="C13" s="58" t="s">
        <v>255</v>
      </c>
      <c r="D13" s="58" t="s">
        <v>94</v>
      </c>
      <c r="E13" s="30">
        <v>580</v>
      </c>
      <c r="F13" s="30">
        <v>400</v>
      </c>
      <c r="G13" s="30"/>
      <c r="H13" s="30">
        <v>360</v>
      </c>
      <c r="I13" s="74"/>
      <c r="J13" s="27"/>
      <c r="K13" s="25">
        <f t="shared" si="0"/>
        <v>3</v>
      </c>
      <c r="L13" s="28">
        <f t="shared" si="1"/>
        <v>0.26236411688428257</v>
      </c>
      <c r="M13" s="133">
        <f t="shared" si="2"/>
        <v>446.66666666666663</v>
      </c>
      <c r="N13" s="134">
        <f t="shared" si="3"/>
        <v>446.66666666666663</v>
      </c>
    </row>
    <row r="14" spans="1:14" ht="126" customHeight="1">
      <c r="A14" s="71" t="s">
        <v>254</v>
      </c>
      <c r="B14" s="71" t="s">
        <v>32</v>
      </c>
      <c r="C14" s="58" t="s">
        <v>256</v>
      </c>
      <c r="D14" s="58" t="s">
        <v>94</v>
      </c>
      <c r="E14" s="30">
        <v>520</v>
      </c>
      <c r="F14" s="30">
        <v>390</v>
      </c>
      <c r="G14" s="30"/>
      <c r="H14" s="30">
        <v>340</v>
      </c>
      <c r="I14" s="74"/>
      <c r="J14" s="27"/>
      <c r="K14" s="25">
        <f t="shared" si="0"/>
        <v>3</v>
      </c>
      <c r="L14" s="28">
        <f t="shared" si="1"/>
        <v>0.2229977578362618</v>
      </c>
      <c r="M14" s="133">
        <f t="shared" si="2"/>
        <v>416.66666666666663</v>
      </c>
      <c r="N14" s="134">
        <f t="shared" si="3"/>
        <v>416.66666666666663</v>
      </c>
    </row>
    <row r="15" spans="1:14" ht="129.75" customHeight="1">
      <c r="A15" s="72" t="s">
        <v>188</v>
      </c>
      <c r="B15" s="71" t="s">
        <v>32</v>
      </c>
      <c r="C15" s="58" t="s">
        <v>257</v>
      </c>
      <c r="D15" s="58" t="s">
        <v>116</v>
      </c>
      <c r="E15" s="30">
        <v>300</v>
      </c>
      <c r="F15" s="30">
        <v>280</v>
      </c>
      <c r="G15" s="30"/>
      <c r="H15" s="30">
        <v>370</v>
      </c>
      <c r="I15" s="74"/>
      <c r="J15" s="27"/>
      <c r="K15" s="25">
        <f t="shared" si="0"/>
        <v>3</v>
      </c>
      <c r="L15" s="28">
        <f t="shared" si="1"/>
        <v>0.1492362829342932</v>
      </c>
      <c r="M15" s="133">
        <f t="shared" si="2"/>
        <v>316.66666666666663</v>
      </c>
      <c r="N15" s="134">
        <f t="shared" si="3"/>
        <v>316.66666666666663</v>
      </c>
    </row>
    <row r="17" spans="1:14" ht="13.5">
      <c r="A17" s="193" t="s">
        <v>236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21"/>
    </row>
    <row r="18" spans="1:14" ht="13.5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21"/>
    </row>
  </sheetData>
  <sheetProtection/>
  <mergeCells count="19">
    <mergeCell ref="A17:M18"/>
    <mergeCell ref="B5:B7"/>
    <mergeCell ref="G6:G7"/>
    <mergeCell ref="E5:J5"/>
    <mergeCell ref="J6:J7"/>
    <mergeCell ref="K5:K7"/>
    <mergeCell ref="F6:F7"/>
    <mergeCell ref="I6:I7"/>
    <mergeCell ref="A8:N8"/>
    <mergeCell ref="M5:M7"/>
    <mergeCell ref="N5:N7"/>
    <mergeCell ref="K1:L1"/>
    <mergeCell ref="A3:M3"/>
    <mergeCell ref="C5:C7"/>
    <mergeCell ref="L5:L7"/>
    <mergeCell ref="H6:H7"/>
    <mergeCell ref="E6:E7"/>
    <mergeCell ref="A5:A7"/>
    <mergeCell ref="D5:D7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zoomScale="60" zoomScaleNormal="60" zoomScalePageLayoutView="0" workbookViewId="0" topLeftCell="A31">
      <selection activeCell="J37" sqref="J37"/>
    </sheetView>
  </sheetViews>
  <sheetFormatPr defaultColWidth="9.140625" defaultRowHeight="15"/>
  <cols>
    <col min="1" max="1" width="15.8515625" style="21" customWidth="1"/>
    <col min="2" max="2" width="11.140625" style="21" customWidth="1"/>
    <col min="3" max="3" width="39.8515625" style="21" customWidth="1"/>
    <col min="4" max="4" width="18.00390625" style="21" customWidth="1"/>
    <col min="5" max="5" width="10.421875" style="22" customWidth="1"/>
    <col min="6" max="6" width="8.7109375" style="22" customWidth="1"/>
    <col min="7" max="7" width="8.421875" style="22" customWidth="1"/>
    <col min="8" max="8" width="8.28125" style="22" customWidth="1"/>
    <col min="9" max="9" width="9.00390625" style="22" customWidth="1"/>
    <col min="10" max="10" width="9.28125" style="22" customWidth="1"/>
    <col min="11" max="11" width="9.00390625" style="22" customWidth="1"/>
    <col min="12" max="12" width="10.421875" style="22" customWidth="1"/>
    <col min="13" max="13" width="10.140625" style="22" customWidth="1"/>
    <col min="14" max="19" width="10.00390625" style="22" customWidth="1"/>
    <col min="20" max="20" width="10.28125" style="22" customWidth="1"/>
    <col min="21" max="21" width="11.140625" style="22" customWidth="1"/>
    <col min="22" max="22" width="12.140625" style="22" customWidth="1"/>
    <col min="23" max="23" width="18.28125" style="22" customWidth="1"/>
    <col min="24" max="24" width="20.00390625" style="22" customWidth="1"/>
    <col min="25" max="16384" width="9.140625" style="21" customWidth="1"/>
  </cols>
  <sheetData>
    <row r="1" spans="21:24" ht="19.5" customHeight="1">
      <c r="U1" s="193" t="s">
        <v>74</v>
      </c>
      <c r="V1" s="193"/>
      <c r="W1" s="193"/>
      <c r="X1" s="21"/>
    </row>
    <row r="3" spans="1:24" ht="58.5" customHeight="1">
      <c r="A3" s="221" t="s">
        <v>284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1"/>
    </row>
    <row r="4" spans="1:24" s="23" customFormat="1" ht="41.25" customHeight="1">
      <c r="A4" s="194" t="s">
        <v>53</v>
      </c>
      <c r="B4" s="194" t="s">
        <v>31</v>
      </c>
      <c r="C4" s="194" t="s">
        <v>52</v>
      </c>
      <c r="D4" s="194" t="s">
        <v>19</v>
      </c>
      <c r="E4" s="208" t="s">
        <v>66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194" t="s">
        <v>55</v>
      </c>
      <c r="V4" s="214" t="s">
        <v>56</v>
      </c>
      <c r="W4" s="202" t="s">
        <v>379</v>
      </c>
      <c r="X4" s="192" t="s">
        <v>285</v>
      </c>
    </row>
    <row r="5" spans="1:24" s="23" customFormat="1" ht="53.25" customHeight="1">
      <c r="A5" s="194"/>
      <c r="B5" s="194"/>
      <c r="C5" s="194"/>
      <c r="D5" s="194"/>
      <c r="E5" s="195" t="s">
        <v>357</v>
      </c>
      <c r="F5" s="195" t="s">
        <v>367</v>
      </c>
      <c r="G5" s="195" t="s">
        <v>363</v>
      </c>
      <c r="H5" s="195" t="s">
        <v>360</v>
      </c>
      <c r="I5" s="195" t="s">
        <v>364</v>
      </c>
      <c r="J5" s="195" t="s">
        <v>289</v>
      </c>
      <c r="K5" s="195" t="s">
        <v>361</v>
      </c>
      <c r="L5" s="195" t="s">
        <v>300</v>
      </c>
      <c r="M5" s="195"/>
      <c r="N5" s="109"/>
      <c r="O5" s="109"/>
      <c r="P5" s="109"/>
      <c r="Q5" s="115"/>
      <c r="R5" s="115"/>
      <c r="S5" s="115"/>
      <c r="T5" s="195"/>
      <c r="U5" s="194"/>
      <c r="V5" s="215"/>
      <c r="W5" s="217"/>
      <c r="X5" s="206"/>
    </row>
    <row r="6" spans="1:24" s="23" customFormat="1" ht="72.75" customHeight="1">
      <c r="A6" s="194"/>
      <c r="B6" s="194"/>
      <c r="C6" s="194"/>
      <c r="D6" s="194"/>
      <c r="E6" s="196"/>
      <c r="F6" s="183"/>
      <c r="G6" s="183"/>
      <c r="H6" s="182"/>
      <c r="I6" s="182"/>
      <c r="J6" s="182"/>
      <c r="K6" s="183"/>
      <c r="L6" s="213"/>
      <c r="M6" s="213"/>
      <c r="N6" s="111"/>
      <c r="O6" s="111"/>
      <c r="P6" s="111"/>
      <c r="Q6" s="117"/>
      <c r="R6" s="117"/>
      <c r="S6" s="117"/>
      <c r="T6" s="183"/>
      <c r="U6" s="194"/>
      <c r="V6" s="216"/>
      <c r="W6" s="217"/>
      <c r="X6" s="206"/>
    </row>
    <row r="7" spans="1:24" ht="39" customHeight="1">
      <c r="A7" s="203" t="s">
        <v>88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5"/>
    </row>
    <row r="8" spans="1:24" ht="125.25" customHeight="1">
      <c r="A8" s="71" t="s">
        <v>190</v>
      </c>
      <c r="B8" s="71" t="s">
        <v>38</v>
      </c>
      <c r="C8" s="58" t="s">
        <v>192</v>
      </c>
      <c r="D8" s="58" t="s">
        <v>189</v>
      </c>
      <c r="E8" s="26">
        <v>60</v>
      </c>
      <c r="F8" s="26">
        <v>65</v>
      </c>
      <c r="G8" s="26"/>
      <c r="H8" s="26">
        <v>51.5</v>
      </c>
      <c r="I8" s="26">
        <v>49</v>
      </c>
      <c r="J8" s="75">
        <v>55.67</v>
      </c>
      <c r="K8" s="75">
        <v>43.3</v>
      </c>
      <c r="L8" s="50"/>
      <c r="M8" s="50"/>
      <c r="N8" s="50"/>
      <c r="O8" s="50"/>
      <c r="P8" s="50"/>
      <c r="Q8" s="50"/>
      <c r="R8" s="50"/>
      <c r="S8" s="50"/>
      <c r="T8" s="50"/>
      <c r="U8" s="25">
        <f>COUNT(E8:T8)</f>
        <v>6</v>
      </c>
      <c r="V8" s="28">
        <f>STDEVA(E8:T8)/(SUM(E8:T8)/COUNTIF(E8:T8,"&gt;0"))</f>
        <v>0.14454120784308613</v>
      </c>
      <c r="W8" s="135">
        <f>1/U8*(SUM(E8:T8))</f>
        <v>54.07833333333333</v>
      </c>
      <c r="X8" s="129">
        <f>W8</f>
        <v>54.07833333333333</v>
      </c>
    </row>
    <row r="9" spans="1:24" ht="123.75" customHeight="1">
      <c r="A9" s="71" t="s">
        <v>190</v>
      </c>
      <c r="B9" s="71" t="s">
        <v>38</v>
      </c>
      <c r="C9" s="58" t="s">
        <v>191</v>
      </c>
      <c r="D9" s="58" t="s">
        <v>189</v>
      </c>
      <c r="E9" s="26">
        <v>65</v>
      </c>
      <c r="F9" s="26">
        <v>60</v>
      </c>
      <c r="G9" s="26"/>
      <c r="H9" s="26">
        <v>50</v>
      </c>
      <c r="I9" s="26">
        <v>47</v>
      </c>
      <c r="J9" s="75">
        <v>50.22</v>
      </c>
      <c r="K9" s="75">
        <v>42.2</v>
      </c>
      <c r="L9" s="50"/>
      <c r="M9" s="50"/>
      <c r="N9" s="50"/>
      <c r="O9" s="50"/>
      <c r="P9" s="50"/>
      <c r="Q9" s="50"/>
      <c r="R9" s="50"/>
      <c r="S9" s="50"/>
      <c r="T9" s="50"/>
      <c r="U9" s="25">
        <f>COUNT(E9:T9)</f>
        <v>6</v>
      </c>
      <c r="V9" s="28">
        <f>STDEVA(E9:T9)/(SUM(E9:T9)/COUNTIF(E9:T9,"&gt;0"))</f>
        <v>0.16197479181740232</v>
      </c>
      <c r="W9" s="135">
        <f>1/U9*(SUM(E9:T9))</f>
        <v>52.403333333333336</v>
      </c>
      <c r="X9" s="129">
        <f>W9</f>
        <v>52.403333333333336</v>
      </c>
    </row>
    <row r="10" spans="1:24" ht="123" customHeight="1">
      <c r="A10" s="71" t="s">
        <v>190</v>
      </c>
      <c r="B10" s="71" t="s">
        <v>38</v>
      </c>
      <c r="C10" s="58" t="s">
        <v>192</v>
      </c>
      <c r="D10" s="58" t="s">
        <v>193</v>
      </c>
      <c r="E10" s="26">
        <v>80</v>
      </c>
      <c r="F10" s="26">
        <v>65</v>
      </c>
      <c r="G10" s="26">
        <v>55</v>
      </c>
      <c r="H10" s="26"/>
      <c r="I10" s="26">
        <v>53</v>
      </c>
      <c r="J10" s="75">
        <v>62.11</v>
      </c>
      <c r="K10" s="31"/>
      <c r="L10" s="27"/>
      <c r="M10" s="50"/>
      <c r="N10" s="50"/>
      <c r="O10" s="50"/>
      <c r="P10" s="50"/>
      <c r="Q10" s="50"/>
      <c r="R10" s="50"/>
      <c r="S10" s="50"/>
      <c r="T10" s="50"/>
      <c r="U10" s="25">
        <f>COUNT(E10:T10)</f>
        <v>5</v>
      </c>
      <c r="V10" s="28">
        <f>STDEVA(E10:T10)/(SUM(E10:T10)/COUNTIF(E10:T10,"&gt;0"))</f>
        <v>0.1697504061334159</v>
      </c>
      <c r="W10" s="135">
        <f>1/U10*(SUM(E10:T10))</f>
        <v>63.022000000000006</v>
      </c>
      <c r="X10" s="129">
        <f>W10</f>
        <v>63.022000000000006</v>
      </c>
    </row>
    <row r="11" spans="1:24" ht="127.5" customHeight="1">
      <c r="A11" s="71" t="s">
        <v>190</v>
      </c>
      <c r="B11" s="71" t="s">
        <v>38</v>
      </c>
      <c r="C11" s="58" t="s">
        <v>194</v>
      </c>
      <c r="D11" s="58" t="s">
        <v>193</v>
      </c>
      <c r="E11" s="26">
        <v>85</v>
      </c>
      <c r="F11" s="26">
        <v>58</v>
      </c>
      <c r="G11" s="26"/>
      <c r="H11" s="26"/>
      <c r="I11" s="26">
        <v>57</v>
      </c>
      <c r="J11" s="74"/>
      <c r="K11" s="30"/>
      <c r="L11" s="120">
        <v>63.42</v>
      </c>
      <c r="N11" s="50"/>
      <c r="O11" s="50"/>
      <c r="P11" s="50"/>
      <c r="Q11" s="50"/>
      <c r="R11" s="50"/>
      <c r="S11" s="50"/>
      <c r="T11" s="27"/>
      <c r="U11" s="25">
        <f>COUNT(E11:T11)</f>
        <v>4</v>
      </c>
      <c r="V11" s="28">
        <f>STDEVA(E11:T11)/(SUM(E11:T11)/COUNTIF(E11:T11,"&gt;0"))</f>
        <v>0.198485225437897</v>
      </c>
      <c r="W11" s="135">
        <f>1/U11*(SUM(E11:T11))</f>
        <v>65.855</v>
      </c>
      <c r="X11" s="129">
        <f>W11</f>
        <v>65.855</v>
      </c>
    </row>
    <row r="12" spans="1:24" ht="30.75" customHeight="1">
      <c r="A12" s="24"/>
      <c r="B12" s="24"/>
      <c r="C12" s="25"/>
      <c r="D12" s="25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5"/>
      <c r="V12" s="28"/>
      <c r="W12" s="27"/>
      <c r="X12" s="27"/>
    </row>
    <row r="13" spans="1:24" ht="39.75" customHeight="1">
      <c r="A13" s="194" t="s">
        <v>53</v>
      </c>
      <c r="B13" s="194" t="s">
        <v>31</v>
      </c>
      <c r="C13" s="194" t="s">
        <v>52</v>
      </c>
      <c r="D13" s="194" t="s">
        <v>19</v>
      </c>
      <c r="E13" s="208" t="s">
        <v>66</v>
      </c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14" t="s">
        <v>55</v>
      </c>
      <c r="V13" s="214" t="s">
        <v>56</v>
      </c>
      <c r="W13" s="202" t="s">
        <v>379</v>
      </c>
      <c r="X13" s="192" t="s">
        <v>285</v>
      </c>
    </row>
    <row r="14" spans="1:24" ht="61.5" customHeight="1">
      <c r="A14" s="194"/>
      <c r="B14" s="194"/>
      <c r="C14" s="194"/>
      <c r="D14" s="194"/>
      <c r="E14" s="195" t="s">
        <v>357</v>
      </c>
      <c r="F14" s="195" t="s">
        <v>367</v>
      </c>
      <c r="G14" s="195" t="s">
        <v>363</v>
      </c>
      <c r="H14" s="195" t="s">
        <v>360</v>
      </c>
      <c r="I14" s="195" t="s">
        <v>364</v>
      </c>
      <c r="J14" s="195" t="s">
        <v>289</v>
      </c>
      <c r="K14" s="195" t="s">
        <v>361</v>
      </c>
      <c r="L14" s="195" t="s">
        <v>319</v>
      </c>
      <c r="M14" s="195" t="s">
        <v>302</v>
      </c>
      <c r="N14" s="195" t="s">
        <v>301</v>
      </c>
      <c r="O14" s="195" t="s">
        <v>317</v>
      </c>
      <c r="P14" s="195" t="s">
        <v>318</v>
      </c>
      <c r="Q14" s="195" t="s">
        <v>320</v>
      </c>
      <c r="R14" s="195" t="s">
        <v>321</v>
      </c>
      <c r="S14" s="195" t="s">
        <v>322</v>
      </c>
      <c r="T14" s="195"/>
      <c r="U14" s="215"/>
      <c r="V14" s="215"/>
      <c r="W14" s="217"/>
      <c r="X14" s="206"/>
    </row>
    <row r="15" spans="1:24" ht="70.5" customHeight="1">
      <c r="A15" s="194"/>
      <c r="B15" s="194"/>
      <c r="C15" s="194"/>
      <c r="D15" s="194"/>
      <c r="E15" s="196"/>
      <c r="F15" s="183"/>
      <c r="G15" s="219"/>
      <c r="H15" s="223"/>
      <c r="I15" s="182"/>
      <c r="J15" s="213"/>
      <c r="K15" s="213"/>
      <c r="L15" s="183"/>
      <c r="M15" s="213"/>
      <c r="N15" s="183"/>
      <c r="O15" s="213"/>
      <c r="P15" s="213"/>
      <c r="Q15" s="213"/>
      <c r="R15" s="213"/>
      <c r="S15" s="213"/>
      <c r="T15" s="183"/>
      <c r="U15" s="216"/>
      <c r="V15" s="216"/>
      <c r="W15" s="217"/>
      <c r="X15" s="206"/>
    </row>
    <row r="16" spans="1:24" ht="34.5" customHeight="1">
      <c r="A16" s="203" t="s">
        <v>89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5"/>
    </row>
    <row r="17" spans="1:24" ht="91.5" customHeight="1">
      <c r="A17" s="24" t="s">
        <v>54</v>
      </c>
      <c r="B17" s="24" t="s">
        <v>38</v>
      </c>
      <c r="C17" s="1" t="s">
        <v>147</v>
      </c>
      <c r="D17" s="73" t="s">
        <v>189</v>
      </c>
      <c r="E17" s="76">
        <v>70</v>
      </c>
      <c r="F17" s="75">
        <v>66</v>
      </c>
      <c r="G17" s="75"/>
      <c r="H17" s="75">
        <v>53</v>
      </c>
      <c r="I17" s="75">
        <v>49</v>
      </c>
      <c r="J17" s="75">
        <v>54.56</v>
      </c>
      <c r="K17" s="75">
        <v>45.5</v>
      </c>
      <c r="L17" s="50"/>
      <c r="M17" s="50"/>
      <c r="N17" s="50"/>
      <c r="O17" s="50"/>
      <c r="P17" s="50"/>
      <c r="Q17" s="50"/>
      <c r="R17" s="50"/>
      <c r="S17" s="50"/>
      <c r="T17" s="27"/>
      <c r="U17" s="25">
        <f>COUNT(E17:T17)</f>
        <v>6</v>
      </c>
      <c r="V17" s="28">
        <f>STDEVA(E17:T17)/(SUM(E17:T17)/COUNTIF(E17:T17,"&gt;0"))</f>
        <v>0.17127207697295818</v>
      </c>
      <c r="W17" s="135">
        <f>1/U17*(SUM(E17:T17))</f>
        <v>56.343333333333334</v>
      </c>
      <c r="X17" s="129">
        <f>W17</f>
        <v>56.343333333333334</v>
      </c>
    </row>
    <row r="18" spans="1:24" ht="101.25" customHeight="1">
      <c r="A18" s="24" t="s">
        <v>54</v>
      </c>
      <c r="B18" s="24" t="s">
        <v>38</v>
      </c>
      <c r="C18" s="1" t="s">
        <v>148</v>
      </c>
      <c r="D18" s="73" t="s">
        <v>193</v>
      </c>
      <c r="E18" s="76">
        <v>65</v>
      </c>
      <c r="F18" s="75">
        <v>69</v>
      </c>
      <c r="G18" s="75">
        <v>53</v>
      </c>
      <c r="H18" s="75"/>
      <c r="I18" s="75">
        <v>63</v>
      </c>
      <c r="J18" s="75"/>
      <c r="K18" s="75"/>
      <c r="L18" s="50"/>
      <c r="M18" s="50"/>
      <c r="N18" s="50"/>
      <c r="O18" s="50"/>
      <c r="P18" s="50"/>
      <c r="Q18" s="50"/>
      <c r="R18" s="50"/>
      <c r="S18" s="50"/>
      <c r="T18" s="27"/>
      <c r="U18" s="25">
        <f>COUNT(E18:T18)</f>
        <v>4</v>
      </c>
      <c r="V18" s="28">
        <f>STDEVA(E18:T18)/(SUM(E18:T18)/COUNTIF(E18:T18,"&gt;0"))</f>
        <v>0.10890974856886473</v>
      </c>
      <c r="W18" s="135">
        <f>1/U18*(SUM(E18:T18))</f>
        <v>62.5</v>
      </c>
      <c r="X18" s="129">
        <f>W18</f>
        <v>62.5</v>
      </c>
    </row>
    <row r="19" spans="1:24" ht="179.25" customHeight="1">
      <c r="A19" s="24" t="s">
        <v>61</v>
      </c>
      <c r="B19" s="24" t="s">
        <v>32</v>
      </c>
      <c r="C19" s="25" t="s">
        <v>270</v>
      </c>
      <c r="D19" s="25" t="s">
        <v>274</v>
      </c>
      <c r="E19" s="75">
        <v>120</v>
      </c>
      <c r="F19" s="75">
        <v>138</v>
      </c>
      <c r="G19" s="75">
        <v>100</v>
      </c>
      <c r="H19" s="75">
        <v>120</v>
      </c>
      <c r="I19" s="75">
        <v>116</v>
      </c>
      <c r="J19" s="75">
        <v>88.47</v>
      </c>
      <c r="K19" s="75">
        <v>104</v>
      </c>
      <c r="L19" s="50"/>
      <c r="M19" s="120">
        <v>81.22</v>
      </c>
      <c r="N19" s="121">
        <v>84.9</v>
      </c>
      <c r="O19" s="50"/>
      <c r="P19" s="50"/>
      <c r="Q19" s="50"/>
      <c r="R19" s="50"/>
      <c r="S19" s="50"/>
      <c r="T19" s="50"/>
      <c r="U19" s="25">
        <f>COUNT(E19:T19)</f>
        <v>9</v>
      </c>
      <c r="V19" s="28">
        <f>STDEVA(E19:T19)/(SUM(E19:T19)/COUNTIF(E19:T19,"&gt;0"))</f>
        <v>0.18057463689331113</v>
      </c>
      <c r="W19" s="135">
        <f>1/U19*(SUM(E19:T19))</f>
        <v>105.84333333333333</v>
      </c>
      <c r="X19" s="129">
        <f>W19</f>
        <v>105.84333333333333</v>
      </c>
    </row>
    <row r="20" spans="1:24" ht="153" customHeight="1">
      <c r="A20" s="29" t="s">
        <v>73</v>
      </c>
      <c r="B20" s="29" t="s">
        <v>32</v>
      </c>
      <c r="C20" s="25" t="s">
        <v>271</v>
      </c>
      <c r="D20" s="25" t="s">
        <v>274</v>
      </c>
      <c r="E20" s="75">
        <v>160</v>
      </c>
      <c r="F20" s="75">
        <v>90</v>
      </c>
      <c r="G20" s="75"/>
      <c r="H20" s="75">
        <v>90</v>
      </c>
      <c r="I20" s="75">
        <v>63</v>
      </c>
      <c r="J20" s="75">
        <v>70.15</v>
      </c>
      <c r="K20" s="75">
        <v>74</v>
      </c>
      <c r="L20" s="121">
        <v>63.05</v>
      </c>
      <c r="M20" s="50"/>
      <c r="N20" s="50"/>
      <c r="O20" s="120">
        <v>79.1</v>
      </c>
      <c r="P20" s="120">
        <v>63.08</v>
      </c>
      <c r="Q20" s="120">
        <v>101.7</v>
      </c>
      <c r="R20" s="120">
        <v>93.23</v>
      </c>
      <c r="S20" s="120">
        <v>96.05</v>
      </c>
      <c r="U20" s="25">
        <f>COUNT(E20:S20)</f>
        <v>12</v>
      </c>
      <c r="V20" s="28">
        <f>STDEVA(E20:S20)/(SUM(E20:S20)/COUNTIF(E20:S20,"&gt;0"))</f>
        <v>0.30862935874862046</v>
      </c>
      <c r="W20" s="135">
        <f>1/U20*(SUM(E20:S20))</f>
        <v>86.94666666666667</v>
      </c>
      <c r="X20" s="129">
        <f>W20</f>
        <v>86.94666666666667</v>
      </c>
    </row>
    <row r="21" spans="1:24" ht="29.25" customHeight="1">
      <c r="A21" s="24"/>
      <c r="B21" s="24"/>
      <c r="C21" s="25"/>
      <c r="D21" s="25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5"/>
      <c r="V21" s="28"/>
      <c r="W21" s="27"/>
      <c r="X21" s="27"/>
    </row>
    <row r="22" spans="1:24" ht="25.5" customHeight="1">
      <c r="A22" s="194" t="s">
        <v>53</v>
      </c>
      <c r="B22" s="194" t="s">
        <v>31</v>
      </c>
      <c r="C22" s="194" t="s">
        <v>52</v>
      </c>
      <c r="D22" s="194" t="s">
        <v>19</v>
      </c>
      <c r="E22" s="208" t="s">
        <v>66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194" t="s">
        <v>55</v>
      </c>
      <c r="V22" s="194" t="s">
        <v>56</v>
      </c>
      <c r="W22" s="202" t="s">
        <v>379</v>
      </c>
      <c r="X22" s="192" t="s">
        <v>285</v>
      </c>
    </row>
    <row r="23" spans="1:24" ht="61.5" customHeight="1">
      <c r="A23" s="194"/>
      <c r="B23" s="194"/>
      <c r="C23" s="194"/>
      <c r="D23" s="194"/>
      <c r="E23" s="195" t="s">
        <v>357</v>
      </c>
      <c r="F23" s="195" t="s">
        <v>367</v>
      </c>
      <c r="G23" s="195" t="s">
        <v>363</v>
      </c>
      <c r="H23" s="195" t="s">
        <v>360</v>
      </c>
      <c r="I23" s="195" t="s">
        <v>364</v>
      </c>
      <c r="J23" s="195" t="s">
        <v>289</v>
      </c>
      <c r="K23" s="195" t="s">
        <v>361</v>
      </c>
      <c r="L23" s="195" t="s">
        <v>303</v>
      </c>
      <c r="M23" s="195"/>
      <c r="N23" s="195"/>
      <c r="O23" s="109"/>
      <c r="P23" s="109"/>
      <c r="Q23" s="115"/>
      <c r="R23" s="115"/>
      <c r="S23" s="115"/>
      <c r="T23" s="195"/>
      <c r="U23" s="194"/>
      <c r="V23" s="194"/>
      <c r="W23" s="217"/>
      <c r="X23" s="206"/>
    </row>
    <row r="24" spans="1:24" ht="66.75" customHeight="1">
      <c r="A24" s="194"/>
      <c r="B24" s="194"/>
      <c r="C24" s="194"/>
      <c r="D24" s="194"/>
      <c r="E24" s="196"/>
      <c r="F24" s="212"/>
      <c r="G24" s="212"/>
      <c r="H24" s="207"/>
      <c r="I24" s="182"/>
      <c r="J24" s="207"/>
      <c r="K24" s="207"/>
      <c r="L24" s="207"/>
      <c r="M24" s="207"/>
      <c r="N24" s="207"/>
      <c r="O24" s="112"/>
      <c r="P24" s="112"/>
      <c r="Q24" s="118"/>
      <c r="R24" s="118"/>
      <c r="S24" s="118"/>
      <c r="T24" s="183"/>
      <c r="U24" s="194"/>
      <c r="V24" s="194"/>
      <c r="W24" s="217"/>
      <c r="X24" s="206"/>
    </row>
    <row r="25" spans="1:24" ht="35.25" customHeight="1">
      <c r="A25" s="203" t="s">
        <v>164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5"/>
    </row>
    <row r="26" spans="1:24" ht="94.5" customHeight="1">
      <c r="A26" s="71" t="s">
        <v>57</v>
      </c>
      <c r="B26" s="71" t="s">
        <v>32</v>
      </c>
      <c r="C26" s="56" t="s">
        <v>131</v>
      </c>
      <c r="D26" s="58" t="s">
        <v>95</v>
      </c>
      <c r="E26" s="31">
        <v>260</v>
      </c>
      <c r="F26" s="31">
        <v>260</v>
      </c>
      <c r="G26" s="31">
        <v>205</v>
      </c>
      <c r="H26" s="75">
        <v>190</v>
      </c>
      <c r="I26" s="75">
        <v>175</v>
      </c>
      <c r="J26" s="75">
        <v>201.05</v>
      </c>
      <c r="K26" s="75">
        <v>237.5</v>
      </c>
      <c r="L26" s="120">
        <v>205.66</v>
      </c>
      <c r="N26" s="50"/>
      <c r="O26" s="50"/>
      <c r="P26" s="50"/>
      <c r="Q26" s="50"/>
      <c r="R26" s="50"/>
      <c r="S26" s="50"/>
      <c r="T26" s="50"/>
      <c r="U26" s="25">
        <f>COUNT(E26:T26)</f>
        <v>8</v>
      </c>
      <c r="V26" s="28">
        <f>STDEVA(E26:T26)/(SUM(E26:T26)/COUNTIF(E26:T26,"&gt;0"))</f>
        <v>0.14730684094289603</v>
      </c>
      <c r="W26" s="135">
        <f>1/U26*(SUM(E26:T26))</f>
        <v>216.77625</v>
      </c>
      <c r="X26" s="129">
        <f>W26</f>
        <v>216.77625</v>
      </c>
    </row>
    <row r="27" spans="1:24" ht="60.75" customHeight="1">
      <c r="A27" s="71" t="s">
        <v>57</v>
      </c>
      <c r="B27" s="71" t="s">
        <v>32</v>
      </c>
      <c r="C27" s="56" t="s">
        <v>131</v>
      </c>
      <c r="D27" s="58" t="s">
        <v>96</v>
      </c>
      <c r="E27" s="31">
        <v>260</v>
      </c>
      <c r="F27" s="31">
        <v>260</v>
      </c>
      <c r="G27" s="31"/>
      <c r="H27" s="75"/>
      <c r="I27" s="75">
        <v>175</v>
      </c>
      <c r="J27" s="75">
        <v>172.8</v>
      </c>
      <c r="K27" s="75"/>
      <c r="L27" s="75"/>
      <c r="M27" s="50"/>
      <c r="N27" s="50"/>
      <c r="O27" s="50"/>
      <c r="P27" s="50"/>
      <c r="Q27" s="50"/>
      <c r="R27" s="50"/>
      <c r="S27" s="50"/>
      <c r="T27" s="50"/>
      <c r="U27" s="25">
        <f>COUNT(E27:T27)</f>
        <v>4</v>
      </c>
      <c r="V27" s="28">
        <f>STDEVA(E27:T27)/(SUM(E27:T27)/COUNTIF(E27:T27,"&gt;0"))</f>
        <v>0.229167878610697</v>
      </c>
      <c r="W27" s="135">
        <f>1/U27*(SUM(E27:T27))</f>
        <v>216.95</v>
      </c>
      <c r="X27" s="129">
        <f>W27</f>
        <v>216.95</v>
      </c>
    </row>
    <row r="28" spans="1:24" ht="84" customHeight="1">
      <c r="A28" s="71" t="s">
        <v>58</v>
      </c>
      <c r="B28" s="71" t="s">
        <v>32</v>
      </c>
      <c r="C28" s="56" t="s">
        <v>272</v>
      </c>
      <c r="D28" s="58" t="s">
        <v>51</v>
      </c>
      <c r="E28" s="31">
        <v>270</v>
      </c>
      <c r="F28" s="31">
        <v>320</v>
      </c>
      <c r="G28" s="31">
        <v>260</v>
      </c>
      <c r="H28" s="75">
        <v>320</v>
      </c>
      <c r="I28" s="75">
        <v>190</v>
      </c>
      <c r="J28" s="75">
        <v>282.4</v>
      </c>
      <c r="K28" s="75">
        <v>221</v>
      </c>
      <c r="L28" s="75"/>
      <c r="M28" s="50"/>
      <c r="N28" s="50"/>
      <c r="O28" s="50"/>
      <c r="P28" s="50"/>
      <c r="Q28" s="50"/>
      <c r="R28" s="50"/>
      <c r="S28" s="50"/>
      <c r="T28" s="50"/>
      <c r="U28" s="25">
        <f>COUNT(E28:T28)</f>
        <v>7</v>
      </c>
      <c r="V28" s="28">
        <f>STDEVA(E28:T28)/(SUM(E28:T28)/COUNTIF(E28:T28,"&gt;0"))</f>
        <v>0.18115932891050118</v>
      </c>
      <c r="W28" s="135">
        <f>1/U28*(SUM(E28:T28))</f>
        <v>266.2</v>
      </c>
      <c r="X28" s="129">
        <f>W28</f>
        <v>266.2</v>
      </c>
    </row>
    <row r="29" spans="1:24" ht="84" customHeight="1">
      <c r="A29" s="71" t="s">
        <v>58</v>
      </c>
      <c r="B29" s="71" t="s">
        <v>32</v>
      </c>
      <c r="C29" s="56" t="s">
        <v>273</v>
      </c>
      <c r="D29" s="58" t="s">
        <v>96</v>
      </c>
      <c r="E29" s="26">
        <v>300</v>
      </c>
      <c r="F29" s="31">
        <v>330</v>
      </c>
      <c r="G29" s="31"/>
      <c r="H29" s="75">
        <v>320</v>
      </c>
      <c r="I29" s="75">
        <v>244</v>
      </c>
      <c r="J29" s="75">
        <v>285.02</v>
      </c>
      <c r="K29" s="75">
        <v>236</v>
      </c>
      <c r="L29" s="75"/>
      <c r="M29" s="50"/>
      <c r="N29" s="50"/>
      <c r="O29" s="50"/>
      <c r="P29" s="50"/>
      <c r="Q29" s="50"/>
      <c r="R29" s="50"/>
      <c r="S29" s="50"/>
      <c r="T29" s="50"/>
      <c r="U29" s="25">
        <f>COUNT(E29:T29)</f>
        <v>6</v>
      </c>
      <c r="V29" s="28">
        <f>STDEVA(E29:T29)/(SUM(E29:T29)/COUNTIF(E29:T29,"&gt;0"))</f>
        <v>0.13597249327238134</v>
      </c>
      <c r="W29" s="135">
        <f>1/U29*(SUM(E29:T29))</f>
        <v>285.83666666666664</v>
      </c>
      <c r="X29" s="129">
        <f>W29</f>
        <v>285.83666666666664</v>
      </c>
    </row>
    <row r="30" spans="1:24" ht="28.5" customHeight="1">
      <c r="A30" s="24"/>
      <c r="B30" s="24"/>
      <c r="C30" s="25"/>
      <c r="D30" s="25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5"/>
      <c r="V30" s="28"/>
      <c r="W30" s="27"/>
      <c r="X30" s="27"/>
    </row>
    <row r="31" spans="1:24" ht="29.25" customHeight="1">
      <c r="A31" s="194" t="s">
        <v>53</v>
      </c>
      <c r="B31" s="194" t="s">
        <v>31</v>
      </c>
      <c r="C31" s="194" t="s">
        <v>52</v>
      </c>
      <c r="D31" s="194" t="s">
        <v>19</v>
      </c>
      <c r="E31" s="208" t="s">
        <v>66</v>
      </c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194" t="s">
        <v>55</v>
      </c>
      <c r="V31" s="214" t="s">
        <v>56</v>
      </c>
      <c r="W31" s="202" t="s">
        <v>379</v>
      </c>
      <c r="X31" s="192" t="s">
        <v>285</v>
      </c>
    </row>
    <row r="32" spans="1:24" ht="61.5" customHeight="1">
      <c r="A32" s="194"/>
      <c r="B32" s="194"/>
      <c r="C32" s="194"/>
      <c r="D32" s="194"/>
      <c r="E32" s="209" t="s">
        <v>357</v>
      </c>
      <c r="F32" s="209" t="s">
        <v>367</v>
      </c>
      <c r="G32" s="209" t="s">
        <v>289</v>
      </c>
      <c r="H32" s="209" t="s">
        <v>360</v>
      </c>
      <c r="I32" s="209" t="s">
        <v>361</v>
      </c>
      <c r="J32" s="209" t="s">
        <v>364</v>
      </c>
      <c r="K32" s="195"/>
      <c r="L32" s="195"/>
      <c r="M32" s="195"/>
      <c r="N32" s="109"/>
      <c r="O32" s="109"/>
      <c r="P32" s="109"/>
      <c r="Q32" s="115"/>
      <c r="R32" s="115"/>
      <c r="S32" s="115"/>
      <c r="T32" s="195"/>
      <c r="U32" s="194"/>
      <c r="V32" s="215"/>
      <c r="W32" s="217"/>
      <c r="X32" s="206"/>
    </row>
    <row r="33" spans="1:24" ht="69.75" customHeight="1">
      <c r="A33" s="194"/>
      <c r="B33" s="194"/>
      <c r="C33" s="194"/>
      <c r="D33" s="194"/>
      <c r="E33" s="211"/>
      <c r="F33" s="220"/>
      <c r="G33" s="210"/>
      <c r="H33" s="222"/>
      <c r="I33" s="210"/>
      <c r="J33" s="222"/>
      <c r="K33" s="183"/>
      <c r="L33" s="196"/>
      <c r="M33" s="196"/>
      <c r="N33" s="110"/>
      <c r="O33" s="110"/>
      <c r="P33" s="110"/>
      <c r="Q33" s="116"/>
      <c r="R33" s="116"/>
      <c r="S33" s="116"/>
      <c r="T33" s="183"/>
      <c r="U33" s="194"/>
      <c r="V33" s="216"/>
      <c r="W33" s="217"/>
      <c r="X33" s="206"/>
    </row>
    <row r="34" spans="1:24" ht="45.75" customHeight="1">
      <c r="A34" s="203" t="s">
        <v>84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5"/>
    </row>
    <row r="35" spans="1:24" ht="141.75" customHeight="1">
      <c r="A35" s="71" t="s">
        <v>59</v>
      </c>
      <c r="B35" s="71" t="s">
        <v>32</v>
      </c>
      <c r="C35" s="58" t="s">
        <v>163</v>
      </c>
      <c r="D35" s="58" t="s">
        <v>50</v>
      </c>
      <c r="E35" s="26">
        <v>650</v>
      </c>
      <c r="F35" s="26">
        <v>570</v>
      </c>
      <c r="G35" s="30">
        <v>580.33</v>
      </c>
      <c r="H35" s="74">
        <v>568</v>
      </c>
      <c r="I35" s="74">
        <v>560</v>
      </c>
      <c r="J35" s="74"/>
      <c r="K35" s="50"/>
      <c r="L35" s="78"/>
      <c r="M35" s="50"/>
      <c r="N35" s="50"/>
      <c r="O35" s="50"/>
      <c r="P35" s="50"/>
      <c r="Q35" s="50"/>
      <c r="R35" s="50"/>
      <c r="S35" s="50"/>
      <c r="T35" s="27"/>
      <c r="U35" s="25">
        <f>COUNT(E35:T35)</f>
        <v>5</v>
      </c>
      <c r="V35" s="28">
        <f>STDEVA(E35:T35)/(SUM(E35:T35)/COUNTIF(E35:T35,"&gt;0"))</f>
        <v>0.0626406168803408</v>
      </c>
      <c r="W35" s="135">
        <f>1/U35*(SUM(E35:T35))</f>
        <v>585.666</v>
      </c>
      <c r="X35" s="129">
        <f>W35</f>
        <v>585.666</v>
      </c>
    </row>
    <row r="36" spans="1:24" ht="112.5" customHeight="1">
      <c r="A36" s="71" t="s">
        <v>132</v>
      </c>
      <c r="B36" s="71" t="s">
        <v>32</v>
      </c>
      <c r="C36" s="58" t="s">
        <v>196</v>
      </c>
      <c r="D36" s="58" t="s">
        <v>51</v>
      </c>
      <c r="E36" s="74">
        <v>500</v>
      </c>
      <c r="F36" s="26">
        <v>540</v>
      </c>
      <c r="G36" s="30"/>
      <c r="H36" s="74"/>
      <c r="I36" s="74"/>
      <c r="J36" s="74">
        <v>536</v>
      </c>
      <c r="K36" s="50"/>
      <c r="L36" s="50"/>
      <c r="M36" s="50"/>
      <c r="N36" s="50"/>
      <c r="O36" s="50"/>
      <c r="P36" s="50"/>
      <c r="Q36" s="50"/>
      <c r="R36" s="50"/>
      <c r="S36" s="50"/>
      <c r="T36" s="27"/>
      <c r="U36" s="25">
        <f>COUNT(E36:T36)</f>
        <v>3</v>
      </c>
      <c r="V36" s="28">
        <f>STDEVA(E36:T36)/(SUM(E36:T36)/COUNTIF(E36:T36,"&gt;0"))</f>
        <v>0.04193581634989417</v>
      </c>
      <c r="W36" s="135">
        <f>1/U36*(SUM(E36:T36))</f>
        <v>525.3333333333333</v>
      </c>
      <c r="X36" s="129">
        <f>W36</f>
        <v>525.3333333333333</v>
      </c>
    </row>
    <row r="39" spans="1:24" ht="13.5">
      <c r="A39" s="218" t="s">
        <v>223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"/>
    </row>
    <row r="40" spans="1:24" ht="13.5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"/>
    </row>
    <row r="41" spans="1:24" ht="13.5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"/>
    </row>
  </sheetData>
  <sheetProtection/>
  <mergeCells count="90">
    <mergeCell ref="S14:S15"/>
    <mergeCell ref="N14:N15"/>
    <mergeCell ref="D4:D6"/>
    <mergeCell ref="H32:H33"/>
    <mergeCell ref="G32:G33"/>
    <mergeCell ref="L32:L33"/>
    <mergeCell ref="H14:H15"/>
    <mergeCell ref="K14:K15"/>
    <mergeCell ref="E31:T31"/>
    <mergeCell ref="E23:E24"/>
    <mergeCell ref="K23:K24"/>
    <mergeCell ref="F32:F33"/>
    <mergeCell ref="U1:W1"/>
    <mergeCell ref="A3:W3"/>
    <mergeCell ref="A4:A6"/>
    <mergeCell ref="B4:B6"/>
    <mergeCell ref="C4:C6"/>
    <mergeCell ref="E5:E6"/>
    <mergeCell ref="G5:G6"/>
    <mergeCell ref="M5:M6"/>
    <mergeCell ref="I5:I6"/>
    <mergeCell ref="T5:T6"/>
    <mergeCell ref="A13:A15"/>
    <mergeCell ref="T23:T24"/>
    <mergeCell ref="E14:E15"/>
    <mergeCell ref="V22:V24"/>
    <mergeCell ref="D13:D15"/>
    <mergeCell ref="G14:G15"/>
    <mergeCell ref="B22:B24"/>
    <mergeCell ref="B13:B15"/>
    <mergeCell ref="L14:L15"/>
    <mergeCell ref="O14:O15"/>
    <mergeCell ref="A39:W41"/>
    <mergeCell ref="W31:W33"/>
    <mergeCell ref="U31:U33"/>
    <mergeCell ref="A31:A33"/>
    <mergeCell ref="D31:D33"/>
    <mergeCell ref="B31:B33"/>
    <mergeCell ref="I32:I33"/>
    <mergeCell ref="V31:V33"/>
    <mergeCell ref="C31:C33"/>
    <mergeCell ref="V13:V15"/>
    <mergeCell ref="E13:T13"/>
    <mergeCell ref="H23:H24"/>
    <mergeCell ref="L23:L24"/>
    <mergeCell ref="I23:I24"/>
    <mergeCell ref="M23:M24"/>
    <mergeCell ref="U13:U15"/>
    <mergeCell ref="P14:P15"/>
    <mergeCell ref="Q14:Q15"/>
    <mergeCell ref="R14:R15"/>
    <mergeCell ref="A22:A24"/>
    <mergeCell ref="W22:W24"/>
    <mergeCell ref="G23:G24"/>
    <mergeCell ref="F5:F6"/>
    <mergeCell ref="C13:C15"/>
    <mergeCell ref="W13:W15"/>
    <mergeCell ref="W4:W6"/>
    <mergeCell ref="L5:L6"/>
    <mergeCell ref="U22:U24"/>
    <mergeCell ref="F23:F24"/>
    <mergeCell ref="K5:K6"/>
    <mergeCell ref="T14:T15"/>
    <mergeCell ref="J14:J15"/>
    <mergeCell ref="M14:M15"/>
    <mergeCell ref="V4:V6"/>
    <mergeCell ref="E4:T4"/>
    <mergeCell ref="F14:F15"/>
    <mergeCell ref="I14:I15"/>
    <mergeCell ref="U4:U6"/>
    <mergeCell ref="J5:J6"/>
    <mergeCell ref="D22:D24"/>
    <mergeCell ref="C22:C24"/>
    <mergeCell ref="T32:T33"/>
    <mergeCell ref="M32:M33"/>
    <mergeCell ref="E22:T22"/>
    <mergeCell ref="K32:K33"/>
    <mergeCell ref="J32:J33"/>
    <mergeCell ref="E32:E33"/>
    <mergeCell ref="J23:J24"/>
    <mergeCell ref="A34:X34"/>
    <mergeCell ref="X4:X6"/>
    <mergeCell ref="X13:X15"/>
    <mergeCell ref="X22:X24"/>
    <mergeCell ref="X31:X33"/>
    <mergeCell ref="A7:X7"/>
    <mergeCell ref="A16:X16"/>
    <mergeCell ref="A25:X25"/>
    <mergeCell ref="N23:N24"/>
    <mergeCell ref="H5:H6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zoomScale="60" zoomScaleNormal="60" zoomScalePageLayoutView="0" workbookViewId="0" topLeftCell="A61">
      <pane xSplit="1" topLeftCell="E1" activePane="topRight" state="frozen"/>
      <selection pane="topLeft" activeCell="A1" sqref="A1"/>
      <selection pane="topRight" activeCell="L106" sqref="L106"/>
    </sheetView>
  </sheetViews>
  <sheetFormatPr defaultColWidth="9.140625" defaultRowHeight="15"/>
  <cols>
    <col min="1" max="1" width="26.57421875" style="80" customWidth="1"/>
    <col min="2" max="2" width="7.28125" style="80" customWidth="1"/>
    <col min="3" max="3" width="45.7109375" style="80" customWidth="1"/>
    <col min="4" max="4" width="27.28125" style="80" customWidth="1"/>
    <col min="5" max="5" width="15.421875" style="81" customWidth="1"/>
    <col min="6" max="6" width="14.00390625" style="81" customWidth="1"/>
    <col min="7" max="7" width="16.140625" style="81" customWidth="1"/>
    <col min="8" max="8" width="11.7109375" style="81" customWidth="1"/>
    <col min="9" max="9" width="12.28125" style="81" customWidth="1"/>
    <col min="10" max="10" width="13.28125" style="81" customWidth="1"/>
    <col min="11" max="11" width="11.57421875" style="81" customWidth="1"/>
    <col min="12" max="12" width="12.421875" style="81" customWidth="1"/>
    <col min="13" max="13" width="11.140625" style="81" customWidth="1"/>
    <col min="14" max="14" width="12.28125" style="81" customWidth="1"/>
    <col min="15" max="15" width="11.140625" style="81" customWidth="1"/>
    <col min="16" max="16" width="11.421875" style="81" customWidth="1"/>
    <col min="17" max="25" width="10.57421875" style="81" customWidth="1"/>
    <col min="26" max="26" width="12.8515625" style="81" customWidth="1"/>
    <col min="27" max="27" width="7.421875" style="81" customWidth="1"/>
    <col min="28" max="28" width="11.00390625" style="81" customWidth="1"/>
    <col min="29" max="30" width="15.8515625" style="81" customWidth="1"/>
    <col min="31" max="16384" width="9.140625" style="80" customWidth="1"/>
  </cols>
  <sheetData>
    <row r="1" spans="27:30" ht="19.5" customHeight="1">
      <c r="AA1" s="229" t="s">
        <v>72</v>
      </c>
      <c r="AB1" s="229"/>
      <c r="AC1" s="229"/>
      <c r="AD1" s="80"/>
    </row>
    <row r="2" ht="15" customHeight="1"/>
    <row r="3" spans="1:30" ht="39" customHeight="1">
      <c r="A3" s="238" t="s">
        <v>275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80"/>
    </row>
    <row r="4" spans="1:30" s="82" customFormat="1" ht="24.75" customHeight="1">
      <c r="A4" s="137" t="s">
        <v>53</v>
      </c>
      <c r="B4" s="137" t="s">
        <v>31</v>
      </c>
      <c r="C4" s="137" t="s">
        <v>52</v>
      </c>
      <c r="D4" s="137" t="s">
        <v>18</v>
      </c>
      <c r="E4" s="233" t="s">
        <v>66</v>
      </c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137" t="s">
        <v>55</v>
      </c>
      <c r="AB4" s="137" t="s">
        <v>56</v>
      </c>
      <c r="AC4" s="187" t="s">
        <v>380</v>
      </c>
      <c r="AD4" s="224" t="s">
        <v>276</v>
      </c>
    </row>
    <row r="5" spans="1:30" s="82" customFormat="1" ht="134.25" customHeight="1">
      <c r="A5" s="226"/>
      <c r="B5" s="226"/>
      <c r="C5" s="226"/>
      <c r="D5" s="226"/>
      <c r="E5" s="83" t="s">
        <v>357</v>
      </c>
      <c r="F5" s="83" t="s">
        <v>367</v>
      </c>
      <c r="G5" s="83" t="s">
        <v>364</v>
      </c>
      <c r="H5" s="83" t="s">
        <v>304</v>
      </c>
      <c r="I5" s="83" t="s">
        <v>305</v>
      </c>
      <c r="J5" s="83" t="s">
        <v>306</v>
      </c>
      <c r="K5" s="83" t="s">
        <v>307</v>
      </c>
      <c r="L5" s="83" t="s">
        <v>343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226"/>
      <c r="AB5" s="226"/>
      <c r="AC5" s="188"/>
      <c r="AD5" s="225"/>
    </row>
    <row r="6" spans="1:30" s="84" customFormat="1" ht="35.25" customHeight="1">
      <c r="A6" s="145" t="s">
        <v>39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7"/>
    </row>
    <row r="7" spans="1:30" s="84" customFormat="1" ht="72" customHeight="1">
      <c r="A7" s="65" t="s">
        <v>197</v>
      </c>
      <c r="B7" s="65" t="s">
        <v>32</v>
      </c>
      <c r="C7" s="56" t="s">
        <v>205</v>
      </c>
      <c r="D7" s="56" t="s">
        <v>97</v>
      </c>
      <c r="E7" s="85">
        <v>80</v>
      </c>
      <c r="F7" s="86">
        <v>85</v>
      </c>
      <c r="G7" s="86">
        <v>81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1">
        <f aca="true" t="shared" si="0" ref="AA7:AA17">COUNT(E7:Z7)</f>
        <v>3</v>
      </c>
      <c r="AB7" s="2">
        <f aca="true" t="shared" si="1" ref="AB7:AB17">STDEVA(E7:Z7)/(SUM(E7:Z7)/COUNTIF(E7:Z7,"&gt;0"))</f>
        <v>0.03226525989103159</v>
      </c>
      <c r="AC7" s="127">
        <f aca="true" t="shared" si="2" ref="AC7:AC17">1/AA7*(SUM(E7:Z7))</f>
        <v>82</v>
      </c>
      <c r="AD7" s="126">
        <f>AC7</f>
        <v>82</v>
      </c>
    </row>
    <row r="8" spans="1:30" s="84" customFormat="1" ht="65.25" customHeight="1">
      <c r="A8" s="65" t="s">
        <v>62</v>
      </c>
      <c r="B8" s="65" t="s">
        <v>32</v>
      </c>
      <c r="C8" s="56" t="s">
        <v>206</v>
      </c>
      <c r="D8" s="56" t="s">
        <v>97</v>
      </c>
      <c r="E8" s="85">
        <v>90</v>
      </c>
      <c r="F8" s="86">
        <v>85</v>
      </c>
      <c r="G8" s="86">
        <v>79</v>
      </c>
      <c r="H8" s="87"/>
      <c r="I8" s="87"/>
      <c r="J8" s="87"/>
      <c r="K8" s="87"/>
      <c r="L8" s="123">
        <v>61.48</v>
      </c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1">
        <f t="shared" si="0"/>
        <v>4</v>
      </c>
      <c r="AB8" s="2">
        <f t="shared" si="1"/>
        <v>0.15766368276989337</v>
      </c>
      <c r="AC8" s="127">
        <f t="shared" si="2"/>
        <v>78.87</v>
      </c>
      <c r="AD8" s="126">
        <f aca="true" t="shared" si="3" ref="AD8:AD17">AC8</f>
        <v>78.87</v>
      </c>
    </row>
    <row r="9" spans="1:30" s="88" customFormat="1" ht="32.25" customHeight="1">
      <c r="A9" s="65" t="s">
        <v>200</v>
      </c>
      <c r="B9" s="65" t="s">
        <v>32</v>
      </c>
      <c r="C9" s="56" t="s">
        <v>207</v>
      </c>
      <c r="D9" s="56" t="s">
        <v>97</v>
      </c>
      <c r="E9" s="85">
        <v>60</v>
      </c>
      <c r="F9" s="86">
        <v>55</v>
      </c>
      <c r="G9" s="86">
        <v>95</v>
      </c>
      <c r="H9" s="123">
        <v>55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1">
        <f t="shared" si="0"/>
        <v>4</v>
      </c>
      <c r="AB9" s="2">
        <f t="shared" si="1"/>
        <v>0.2914875528617979</v>
      </c>
      <c r="AC9" s="127">
        <f t="shared" si="2"/>
        <v>66.25</v>
      </c>
      <c r="AD9" s="126">
        <f t="shared" si="3"/>
        <v>66.25</v>
      </c>
    </row>
    <row r="10" spans="1:30" s="84" customFormat="1" ht="29.25" customHeight="1">
      <c r="A10" s="65" t="s">
        <v>40</v>
      </c>
      <c r="B10" s="65" t="s">
        <v>32</v>
      </c>
      <c r="C10" s="56" t="s">
        <v>208</v>
      </c>
      <c r="D10" s="56" t="s">
        <v>97</v>
      </c>
      <c r="E10" s="85">
        <v>45</v>
      </c>
      <c r="F10" s="86">
        <v>50</v>
      </c>
      <c r="G10" s="40">
        <v>45</v>
      </c>
      <c r="H10" s="36"/>
      <c r="I10" s="36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1">
        <f t="shared" si="0"/>
        <v>3</v>
      </c>
      <c r="AB10" s="2">
        <f t="shared" si="1"/>
        <v>0.06185895741317419</v>
      </c>
      <c r="AC10" s="127">
        <f t="shared" si="2"/>
        <v>46.666666666666664</v>
      </c>
      <c r="AD10" s="126">
        <f t="shared" si="3"/>
        <v>46.666666666666664</v>
      </c>
    </row>
    <row r="11" spans="1:30" s="84" customFormat="1" ht="30.75" customHeight="1">
      <c r="A11" s="89" t="s">
        <v>198</v>
      </c>
      <c r="B11" s="65" t="s">
        <v>32</v>
      </c>
      <c r="C11" s="56" t="s">
        <v>209</v>
      </c>
      <c r="D11" s="56" t="s">
        <v>97</v>
      </c>
      <c r="E11" s="85">
        <v>40</v>
      </c>
      <c r="F11" s="86">
        <v>38</v>
      </c>
      <c r="G11" s="40">
        <v>37</v>
      </c>
      <c r="H11" s="36"/>
      <c r="I11" s="36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1">
        <f t="shared" si="0"/>
        <v>3</v>
      </c>
      <c r="AB11" s="2">
        <f t="shared" si="1"/>
        <v>0.03984848430396382</v>
      </c>
      <c r="AC11" s="127">
        <f t="shared" si="2"/>
        <v>38.33333333333333</v>
      </c>
      <c r="AD11" s="126">
        <f t="shared" si="3"/>
        <v>38.33333333333333</v>
      </c>
    </row>
    <row r="12" spans="1:30" s="84" customFormat="1" ht="43.5" customHeight="1">
      <c r="A12" s="89" t="s">
        <v>199</v>
      </c>
      <c r="B12" s="65" t="s">
        <v>32</v>
      </c>
      <c r="C12" s="56" t="s">
        <v>210</v>
      </c>
      <c r="D12" s="56" t="s">
        <v>97</v>
      </c>
      <c r="E12" s="85">
        <v>35</v>
      </c>
      <c r="F12" s="86">
        <v>38</v>
      </c>
      <c r="G12" s="40">
        <v>40</v>
      </c>
      <c r="H12" s="36"/>
      <c r="I12" s="3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1">
        <f t="shared" si="0"/>
        <v>3</v>
      </c>
      <c r="AB12" s="2">
        <f t="shared" si="1"/>
        <v>0.06681269411744026</v>
      </c>
      <c r="AC12" s="127">
        <f t="shared" si="2"/>
        <v>37.666666666666664</v>
      </c>
      <c r="AD12" s="126">
        <f t="shared" si="3"/>
        <v>37.666666666666664</v>
      </c>
    </row>
    <row r="13" spans="1:30" s="84" customFormat="1" ht="31.5" customHeight="1">
      <c r="A13" s="89" t="s">
        <v>77</v>
      </c>
      <c r="B13" s="65" t="s">
        <v>32</v>
      </c>
      <c r="C13" s="56" t="s">
        <v>211</v>
      </c>
      <c r="D13" s="56" t="s">
        <v>97</v>
      </c>
      <c r="E13" s="85">
        <v>38</v>
      </c>
      <c r="F13" s="86">
        <v>38</v>
      </c>
      <c r="G13" s="40">
        <v>42</v>
      </c>
      <c r="H13" s="36"/>
      <c r="I13" s="36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1">
        <f t="shared" si="0"/>
        <v>3</v>
      </c>
      <c r="AB13" s="2">
        <f t="shared" si="1"/>
        <v>0.05871358669725007</v>
      </c>
      <c r="AC13" s="127">
        <f t="shared" si="2"/>
        <v>39.33333333333333</v>
      </c>
      <c r="AD13" s="126">
        <f t="shared" si="3"/>
        <v>39.33333333333333</v>
      </c>
    </row>
    <row r="14" spans="1:30" s="84" customFormat="1" ht="42" customHeight="1">
      <c r="A14" s="89" t="s">
        <v>201</v>
      </c>
      <c r="B14" s="65" t="s">
        <v>32</v>
      </c>
      <c r="C14" s="56" t="s">
        <v>212</v>
      </c>
      <c r="D14" s="56" t="s">
        <v>97</v>
      </c>
      <c r="E14" s="85">
        <v>120</v>
      </c>
      <c r="F14" s="86">
        <v>100</v>
      </c>
      <c r="G14" s="90">
        <v>85</v>
      </c>
      <c r="H14" s="91"/>
      <c r="I14" s="91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1">
        <f t="shared" si="0"/>
        <v>3</v>
      </c>
      <c r="AB14" s="2">
        <f t="shared" si="1"/>
        <v>0.172715635292668</v>
      </c>
      <c r="AC14" s="127">
        <f t="shared" si="2"/>
        <v>101.66666666666666</v>
      </c>
      <c r="AD14" s="126">
        <f t="shared" si="3"/>
        <v>101.66666666666666</v>
      </c>
    </row>
    <row r="15" spans="1:30" s="84" customFormat="1" ht="47.25" customHeight="1">
      <c r="A15" s="89" t="s">
        <v>202</v>
      </c>
      <c r="B15" s="65" t="s">
        <v>32</v>
      </c>
      <c r="C15" s="56" t="s">
        <v>213</v>
      </c>
      <c r="D15" s="56" t="s">
        <v>97</v>
      </c>
      <c r="E15" s="85">
        <v>160</v>
      </c>
      <c r="F15" s="86">
        <v>160</v>
      </c>
      <c r="G15" s="90">
        <v>49</v>
      </c>
      <c r="H15" s="122">
        <v>100</v>
      </c>
      <c r="I15" s="122">
        <v>128.9</v>
      </c>
      <c r="J15" s="123">
        <v>133.62</v>
      </c>
      <c r="K15" s="123">
        <v>134.33</v>
      </c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1">
        <f t="shared" si="0"/>
        <v>7</v>
      </c>
      <c r="AB15" s="2">
        <f t="shared" si="1"/>
        <v>0.31338423258264186</v>
      </c>
      <c r="AC15" s="127">
        <f t="shared" si="2"/>
        <v>123.69285714285714</v>
      </c>
      <c r="AD15" s="126">
        <f t="shared" si="3"/>
        <v>123.69285714285714</v>
      </c>
    </row>
    <row r="16" spans="1:30" s="88" customFormat="1" ht="47.25" customHeight="1">
      <c r="A16" s="65" t="s">
        <v>203</v>
      </c>
      <c r="B16" s="65" t="s">
        <v>32</v>
      </c>
      <c r="C16" s="56" t="s">
        <v>214</v>
      </c>
      <c r="D16" s="56" t="s">
        <v>97</v>
      </c>
      <c r="E16" s="85">
        <v>43</v>
      </c>
      <c r="F16" s="86">
        <v>46</v>
      </c>
      <c r="G16" s="90">
        <v>44</v>
      </c>
      <c r="H16" s="91"/>
      <c r="I16" s="91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1">
        <f t="shared" si="0"/>
        <v>3</v>
      </c>
      <c r="AB16" s="2">
        <f t="shared" si="1"/>
        <v>0.034455456353051424</v>
      </c>
      <c r="AC16" s="127">
        <f t="shared" si="2"/>
        <v>44.33333333333333</v>
      </c>
      <c r="AD16" s="126">
        <f t="shared" si="3"/>
        <v>44.33333333333333</v>
      </c>
    </row>
    <row r="17" spans="1:30" s="84" customFormat="1" ht="70.5" customHeight="1">
      <c r="A17" s="65" t="s">
        <v>204</v>
      </c>
      <c r="B17" s="65" t="s">
        <v>32</v>
      </c>
      <c r="C17" s="56" t="s">
        <v>215</v>
      </c>
      <c r="D17" s="56" t="s">
        <v>15</v>
      </c>
      <c r="E17" s="85">
        <v>35</v>
      </c>
      <c r="F17" s="86">
        <v>35</v>
      </c>
      <c r="G17" s="90">
        <v>37</v>
      </c>
      <c r="H17" s="91"/>
      <c r="I17" s="91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1">
        <f t="shared" si="0"/>
        <v>3</v>
      </c>
      <c r="AB17" s="2">
        <f t="shared" si="1"/>
        <v>0.032374781449885565</v>
      </c>
      <c r="AC17" s="127">
        <f t="shared" si="2"/>
        <v>35.666666666666664</v>
      </c>
      <c r="AD17" s="126">
        <f t="shared" si="3"/>
        <v>35.666666666666664</v>
      </c>
    </row>
    <row r="18" spans="1:29" s="84" customFormat="1" ht="12.75" customHeight="1">
      <c r="A18" s="227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</row>
    <row r="19" spans="1:30" s="95" customFormat="1" ht="52.5" customHeight="1">
      <c r="A19" s="92"/>
      <c r="B19" s="92"/>
      <c r="C19" s="92"/>
      <c r="D19" s="80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4"/>
      <c r="AB19" s="94"/>
      <c r="AC19" s="94"/>
      <c r="AD19" s="94"/>
    </row>
    <row r="20" spans="1:30" ht="42" customHeight="1">
      <c r="A20" s="137" t="s">
        <v>53</v>
      </c>
      <c r="B20" s="137" t="s">
        <v>31</v>
      </c>
      <c r="C20" s="137" t="s">
        <v>52</v>
      </c>
      <c r="D20" s="137" t="s">
        <v>18</v>
      </c>
      <c r="E20" s="233" t="s">
        <v>66</v>
      </c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137" t="s">
        <v>55</v>
      </c>
      <c r="AB20" s="137" t="s">
        <v>56</v>
      </c>
      <c r="AC20" s="187" t="s">
        <v>380</v>
      </c>
      <c r="AD20" s="224" t="s">
        <v>276</v>
      </c>
    </row>
    <row r="21" spans="1:30" ht="119.25" customHeight="1">
      <c r="A21" s="226"/>
      <c r="B21" s="226"/>
      <c r="C21" s="226"/>
      <c r="D21" s="226"/>
      <c r="E21" s="83" t="s">
        <v>357</v>
      </c>
      <c r="F21" s="83" t="s">
        <v>367</v>
      </c>
      <c r="G21" s="83" t="s">
        <v>364</v>
      </c>
      <c r="H21" s="83" t="s">
        <v>308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226"/>
      <c r="AB21" s="226"/>
      <c r="AC21" s="188"/>
      <c r="AD21" s="225"/>
    </row>
    <row r="22" spans="1:30" ht="42.75" customHeight="1">
      <c r="A22" s="145" t="s">
        <v>165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7"/>
    </row>
    <row r="23" spans="1:30" ht="108.75" customHeight="1">
      <c r="A23" s="65" t="s">
        <v>41</v>
      </c>
      <c r="B23" s="65" t="s">
        <v>32</v>
      </c>
      <c r="C23" s="56" t="s">
        <v>8</v>
      </c>
      <c r="D23" s="56" t="s">
        <v>20</v>
      </c>
      <c r="E23" s="85">
        <v>80</v>
      </c>
      <c r="F23" s="86">
        <v>145</v>
      </c>
      <c r="G23" s="86">
        <v>158</v>
      </c>
      <c r="H23" s="123">
        <v>131.65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1">
        <f aca="true" t="shared" si="4" ref="AA23:AA36">COUNT(E23:Z23)</f>
        <v>4</v>
      </c>
      <c r="AB23" s="2">
        <f aca="true" t="shared" si="5" ref="AB23:AB36">STDEVA(E23:Z23)/(SUM(E23:Z23)/COUNTIF(E23:Z23,"&gt;0"))</f>
        <v>0.2656467840822548</v>
      </c>
      <c r="AC23" s="127">
        <f aca="true" t="shared" si="6" ref="AC23:AC36">1/AA23*(SUM(E23:Z23))</f>
        <v>128.6625</v>
      </c>
      <c r="AD23" s="126">
        <f>AC23</f>
        <v>128.6625</v>
      </c>
    </row>
    <row r="24" spans="1:30" ht="105.75" customHeight="1">
      <c r="A24" s="65" t="s">
        <v>120</v>
      </c>
      <c r="B24" s="65" t="s">
        <v>32</v>
      </c>
      <c r="C24" s="56" t="s">
        <v>121</v>
      </c>
      <c r="D24" s="56" t="s">
        <v>20</v>
      </c>
      <c r="E24" s="85">
        <v>140</v>
      </c>
      <c r="F24" s="86">
        <v>140</v>
      </c>
      <c r="G24" s="86">
        <v>131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1">
        <f t="shared" si="4"/>
        <v>3</v>
      </c>
      <c r="AB24" s="2">
        <f t="shared" si="5"/>
        <v>0.03792811987377104</v>
      </c>
      <c r="AC24" s="127">
        <f t="shared" si="6"/>
        <v>137</v>
      </c>
      <c r="AD24" s="126">
        <f aca="true" t="shared" si="7" ref="AD24:AD36">AC24</f>
        <v>137</v>
      </c>
    </row>
    <row r="25" spans="1:30" ht="67.5" customHeight="1">
      <c r="A25" s="65" t="s">
        <v>133</v>
      </c>
      <c r="B25" s="65" t="s">
        <v>32</v>
      </c>
      <c r="C25" s="56" t="s">
        <v>134</v>
      </c>
      <c r="D25" s="56" t="s">
        <v>21</v>
      </c>
      <c r="E25" s="85">
        <v>130</v>
      </c>
      <c r="F25" s="86">
        <v>165</v>
      </c>
      <c r="G25" s="86">
        <v>152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1">
        <f t="shared" si="4"/>
        <v>3</v>
      </c>
      <c r="AB25" s="2">
        <f t="shared" si="5"/>
        <v>0.1187369531070747</v>
      </c>
      <c r="AC25" s="127">
        <f t="shared" si="6"/>
        <v>149</v>
      </c>
      <c r="AD25" s="126">
        <f t="shared" si="7"/>
        <v>149</v>
      </c>
    </row>
    <row r="26" spans="1:30" ht="69.75" customHeight="1">
      <c r="A26" s="65" t="s">
        <v>42</v>
      </c>
      <c r="B26" s="65" t="s">
        <v>32</v>
      </c>
      <c r="C26" s="56" t="s">
        <v>76</v>
      </c>
      <c r="D26" s="56" t="s">
        <v>22</v>
      </c>
      <c r="E26" s="85">
        <v>100</v>
      </c>
      <c r="F26" s="86">
        <v>120</v>
      </c>
      <c r="G26" s="86">
        <v>140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1">
        <f t="shared" si="4"/>
        <v>3</v>
      </c>
      <c r="AB26" s="2">
        <f t="shared" si="5"/>
        <v>0.16666666666666666</v>
      </c>
      <c r="AC26" s="127">
        <f t="shared" si="6"/>
        <v>120</v>
      </c>
      <c r="AD26" s="126">
        <f t="shared" si="7"/>
        <v>120</v>
      </c>
    </row>
    <row r="27" spans="1:30" ht="123" customHeight="1">
      <c r="A27" s="65" t="s">
        <v>63</v>
      </c>
      <c r="B27" s="65" t="s">
        <v>32</v>
      </c>
      <c r="C27" s="56" t="s">
        <v>9</v>
      </c>
      <c r="D27" s="56" t="s">
        <v>23</v>
      </c>
      <c r="E27" s="85">
        <v>100</v>
      </c>
      <c r="F27" s="86">
        <v>98</v>
      </c>
      <c r="G27" s="86">
        <v>125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1">
        <f t="shared" si="4"/>
        <v>3</v>
      </c>
      <c r="AB27" s="2">
        <f t="shared" si="5"/>
        <v>0.13973107240119786</v>
      </c>
      <c r="AC27" s="127">
        <f t="shared" si="6"/>
        <v>107.66666666666666</v>
      </c>
      <c r="AD27" s="126">
        <f t="shared" si="7"/>
        <v>107.66666666666666</v>
      </c>
    </row>
    <row r="28" spans="1:30" ht="71.25" customHeight="1">
      <c r="A28" s="65" t="s">
        <v>145</v>
      </c>
      <c r="B28" s="66" t="s">
        <v>32</v>
      </c>
      <c r="C28" s="56" t="s">
        <v>146</v>
      </c>
      <c r="D28" s="56" t="s">
        <v>24</v>
      </c>
      <c r="E28" s="85">
        <v>90</v>
      </c>
      <c r="F28" s="86">
        <v>98</v>
      </c>
      <c r="G28" s="86">
        <v>135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1">
        <f t="shared" si="4"/>
        <v>3</v>
      </c>
      <c r="AB28" s="2">
        <f t="shared" si="5"/>
        <v>0.2229747068734467</v>
      </c>
      <c r="AC28" s="127">
        <f t="shared" si="6"/>
        <v>107.66666666666666</v>
      </c>
      <c r="AD28" s="126">
        <f t="shared" si="7"/>
        <v>107.66666666666666</v>
      </c>
    </row>
    <row r="29" spans="1:30" ht="79.5" customHeight="1">
      <c r="A29" s="65" t="s">
        <v>135</v>
      </c>
      <c r="B29" s="65" t="s">
        <v>32</v>
      </c>
      <c r="C29" s="56" t="s">
        <v>136</v>
      </c>
      <c r="D29" s="56" t="s">
        <v>24</v>
      </c>
      <c r="E29" s="85">
        <v>140</v>
      </c>
      <c r="F29" s="86">
        <v>145</v>
      </c>
      <c r="G29" s="86">
        <v>180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1">
        <f t="shared" si="4"/>
        <v>3</v>
      </c>
      <c r="AB29" s="2">
        <f t="shared" si="5"/>
        <v>0.14060964334002174</v>
      </c>
      <c r="AC29" s="127">
        <f t="shared" si="6"/>
        <v>155</v>
      </c>
      <c r="AD29" s="126">
        <f t="shared" si="7"/>
        <v>155</v>
      </c>
    </row>
    <row r="30" spans="1:30" ht="72" customHeight="1">
      <c r="A30" s="65" t="s">
        <v>135</v>
      </c>
      <c r="B30" s="65" t="s">
        <v>32</v>
      </c>
      <c r="C30" s="56" t="s">
        <v>137</v>
      </c>
      <c r="D30" s="56" t="s">
        <v>25</v>
      </c>
      <c r="E30" s="85">
        <v>160</v>
      </c>
      <c r="F30" s="86">
        <v>145</v>
      </c>
      <c r="G30" s="86">
        <v>192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1">
        <f t="shared" si="4"/>
        <v>3</v>
      </c>
      <c r="AB30" s="2">
        <f t="shared" si="5"/>
        <v>0.14491112740467507</v>
      </c>
      <c r="AC30" s="127">
        <f t="shared" si="6"/>
        <v>165.66666666666666</v>
      </c>
      <c r="AD30" s="126">
        <f t="shared" si="7"/>
        <v>165.66666666666666</v>
      </c>
    </row>
    <row r="31" spans="1:30" ht="32.25" customHeight="1">
      <c r="A31" s="65" t="s">
        <v>5</v>
      </c>
      <c r="B31" s="65" t="s">
        <v>32</v>
      </c>
      <c r="C31" s="56" t="s">
        <v>6</v>
      </c>
      <c r="D31" s="56" t="s">
        <v>98</v>
      </c>
      <c r="E31" s="85">
        <v>170</v>
      </c>
      <c r="F31" s="86">
        <v>150</v>
      </c>
      <c r="G31" s="86">
        <v>140</v>
      </c>
      <c r="H31" s="87"/>
      <c r="I31" s="87"/>
      <c r="J31" s="96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1">
        <f t="shared" si="4"/>
        <v>3</v>
      </c>
      <c r="AB31" s="2">
        <f t="shared" si="5"/>
        <v>0.09962121075990957</v>
      </c>
      <c r="AC31" s="127">
        <f t="shared" si="6"/>
        <v>153.33333333333331</v>
      </c>
      <c r="AD31" s="126">
        <f t="shared" si="7"/>
        <v>153.33333333333331</v>
      </c>
    </row>
    <row r="32" spans="1:30" ht="45" customHeight="1">
      <c r="A32" s="65" t="s">
        <v>216</v>
      </c>
      <c r="B32" s="65" t="s">
        <v>32</v>
      </c>
      <c r="C32" s="56" t="s">
        <v>217</v>
      </c>
      <c r="D32" s="56" t="s">
        <v>26</v>
      </c>
      <c r="E32" s="85">
        <v>100</v>
      </c>
      <c r="F32" s="86">
        <v>180</v>
      </c>
      <c r="G32" s="86">
        <v>143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1">
        <f t="shared" si="4"/>
        <v>3</v>
      </c>
      <c r="AB32" s="2">
        <f t="shared" si="5"/>
        <v>0.2839537761584057</v>
      </c>
      <c r="AC32" s="127">
        <f t="shared" si="6"/>
        <v>141</v>
      </c>
      <c r="AD32" s="126">
        <f t="shared" si="7"/>
        <v>141</v>
      </c>
    </row>
    <row r="33" spans="1:30" ht="105.75" customHeight="1">
      <c r="A33" s="65" t="s">
        <v>218</v>
      </c>
      <c r="B33" s="65" t="s">
        <v>38</v>
      </c>
      <c r="C33" s="56" t="s">
        <v>233</v>
      </c>
      <c r="D33" s="56" t="s">
        <v>27</v>
      </c>
      <c r="E33" s="85">
        <v>85</v>
      </c>
      <c r="F33" s="86">
        <v>68</v>
      </c>
      <c r="G33" s="86">
        <v>68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1">
        <f t="shared" si="4"/>
        <v>3</v>
      </c>
      <c r="AB33" s="2">
        <f t="shared" si="5"/>
        <v>0.13323467750529802</v>
      </c>
      <c r="AC33" s="127">
        <f t="shared" si="6"/>
        <v>73.66666666666666</v>
      </c>
      <c r="AD33" s="126">
        <f t="shared" si="7"/>
        <v>73.66666666666666</v>
      </c>
    </row>
    <row r="34" spans="1:30" ht="90.75" customHeight="1">
      <c r="A34" s="65" t="s">
        <v>218</v>
      </c>
      <c r="B34" s="65" t="s">
        <v>38</v>
      </c>
      <c r="C34" s="56" t="s">
        <v>234</v>
      </c>
      <c r="D34" s="56" t="s">
        <v>118</v>
      </c>
      <c r="E34" s="85">
        <v>140</v>
      </c>
      <c r="F34" s="86">
        <v>80</v>
      </c>
      <c r="G34" s="86">
        <v>137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1">
        <f t="shared" si="4"/>
        <v>3</v>
      </c>
      <c r="AB34" s="2">
        <f t="shared" si="5"/>
        <v>0.28410321856095744</v>
      </c>
      <c r="AC34" s="127">
        <f t="shared" si="6"/>
        <v>119</v>
      </c>
      <c r="AD34" s="126">
        <f t="shared" si="7"/>
        <v>119</v>
      </c>
    </row>
    <row r="35" spans="1:30" ht="91.5" customHeight="1">
      <c r="A35" s="65" t="s">
        <v>218</v>
      </c>
      <c r="B35" s="65" t="s">
        <v>38</v>
      </c>
      <c r="C35" s="56" t="s">
        <v>219</v>
      </c>
      <c r="D35" s="56" t="s">
        <v>119</v>
      </c>
      <c r="E35" s="85">
        <v>120</v>
      </c>
      <c r="F35" s="86">
        <v>100</v>
      </c>
      <c r="G35" s="86">
        <v>137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1">
        <f t="shared" si="4"/>
        <v>3</v>
      </c>
      <c r="AB35" s="2">
        <f t="shared" si="5"/>
        <v>0.15563243006262298</v>
      </c>
      <c r="AC35" s="127">
        <f t="shared" si="6"/>
        <v>119</v>
      </c>
      <c r="AD35" s="126">
        <f t="shared" si="7"/>
        <v>119</v>
      </c>
    </row>
    <row r="36" spans="1:30" ht="126" customHeight="1">
      <c r="A36" s="65" t="s">
        <v>78</v>
      </c>
      <c r="B36" s="65" t="s">
        <v>32</v>
      </c>
      <c r="C36" s="56" t="s">
        <v>114</v>
      </c>
      <c r="D36" s="56" t="s">
        <v>99</v>
      </c>
      <c r="E36" s="85">
        <v>360</v>
      </c>
      <c r="F36" s="86">
        <v>300</v>
      </c>
      <c r="G36" s="86">
        <v>263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1">
        <f t="shared" si="4"/>
        <v>3</v>
      </c>
      <c r="AB36" s="2">
        <f t="shared" si="5"/>
        <v>0.15910842185707538</v>
      </c>
      <c r="AC36" s="127">
        <f t="shared" si="6"/>
        <v>307.66666666666663</v>
      </c>
      <c r="AD36" s="126">
        <f t="shared" si="7"/>
        <v>307.66666666666663</v>
      </c>
    </row>
    <row r="37" ht="35.25" customHeight="1"/>
    <row r="38" spans="1:30" ht="47.25" customHeight="1">
      <c r="A38" s="236" t="s">
        <v>53</v>
      </c>
      <c r="B38" s="137" t="s">
        <v>31</v>
      </c>
      <c r="C38" s="137" t="s">
        <v>52</v>
      </c>
      <c r="D38" s="137" t="s">
        <v>18</v>
      </c>
      <c r="E38" s="233" t="s">
        <v>66</v>
      </c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137" t="s">
        <v>55</v>
      </c>
      <c r="AB38" s="137" t="s">
        <v>56</v>
      </c>
      <c r="AC38" s="187" t="s">
        <v>380</v>
      </c>
      <c r="AD38" s="224" t="s">
        <v>276</v>
      </c>
    </row>
    <row r="39" spans="1:30" ht="117" customHeight="1">
      <c r="A39" s="237"/>
      <c r="B39" s="226"/>
      <c r="C39" s="226"/>
      <c r="D39" s="226"/>
      <c r="E39" s="83" t="s">
        <v>357</v>
      </c>
      <c r="F39" s="83" t="s">
        <v>367</v>
      </c>
      <c r="G39" s="83" t="s">
        <v>364</v>
      </c>
      <c r="H39" s="83" t="s">
        <v>309</v>
      </c>
      <c r="I39" s="83" t="s">
        <v>310</v>
      </c>
      <c r="J39" s="83" t="s">
        <v>311</v>
      </c>
      <c r="K39" s="83" t="s">
        <v>343</v>
      </c>
      <c r="L39" s="83" t="s">
        <v>353</v>
      </c>
      <c r="M39" s="83" t="s">
        <v>354</v>
      </c>
      <c r="N39" s="83" t="s">
        <v>355</v>
      </c>
      <c r="O39" s="83" t="s">
        <v>356</v>
      </c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226"/>
      <c r="AB39" s="226"/>
      <c r="AC39" s="188"/>
      <c r="AD39" s="225"/>
    </row>
    <row r="40" spans="1:30" ht="28.5" customHeight="1">
      <c r="A40" s="145" t="s">
        <v>43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7"/>
    </row>
    <row r="41" spans="1:30" ht="69" customHeight="1">
      <c r="A41" s="97" t="s">
        <v>122</v>
      </c>
      <c r="B41" s="65" t="s">
        <v>32</v>
      </c>
      <c r="C41" s="56" t="s">
        <v>123</v>
      </c>
      <c r="D41" s="56" t="s">
        <v>100</v>
      </c>
      <c r="E41" s="85">
        <v>500</v>
      </c>
      <c r="F41" s="86">
        <v>490</v>
      </c>
      <c r="G41" s="86">
        <v>470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1">
        <f aca="true" t="shared" si="8" ref="AA41:AA57">COUNT(E41:Z41)</f>
        <v>3</v>
      </c>
      <c r="AB41" s="2">
        <f aca="true" t="shared" si="9" ref="AB41:AB57">STDEVA(E41:Z41)/(SUM(E41:Z41)/COUNTIF(E41:Z41,"&gt;0"))</f>
        <v>0.031387504759971506</v>
      </c>
      <c r="AC41" s="127">
        <f aca="true" t="shared" si="10" ref="AC41:AC57">1/AA41*(SUM(E41:Z41))</f>
        <v>486.66666666666663</v>
      </c>
      <c r="AD41" s="126">
        <f>AC41</f>
        <v>486.66666666666663</v>
      </c>
    </row>
    <row r="42" spans="1:30" ht="53.25" customHeight="1">
      <c r="A42" s="97" t="s">
        <v>138</v>
      </c>
      <c r="B42" s="97" t="s">
        <v>32</v>
      </c>
      <c r="C42" s="56" t="s">
        <v>140</v>
      </c>
      <c r="D42" s="56" t="s">
        <v>101</v>
      </c>
      <c r="E42" s="85">
        <v>480</v>
      </c>
      <c r="F42" s="86">
        <v>500</v>
      </c>
      <c r="G42" s="86">
        <v>500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1">
        <f t="shared" si="8"/>
        <v>3</v>
      </c>
      <c r="AB42" s="2">
        <f t="shared" si="9"/>
        <v>0.023406091994174018</v>
      </c>
      <c r="AC42" s="127">
        <f t="shared" si="10"/>
        <v>493.3333333333333</v>
      </c>
      <c r="AD42" s="126">
        <f aca="true" t="shared" si="11" ref="AD42:AD57">AC42</f>
        <v>493.3333333333333</v>
      </c>
    </row>
    <row r="43" spans="1:30" ht="63" customHeight="1">
      <c r="A43" s="65" t="s">
        <v>124</v>
      </c>
      <c r="B43" s="65" t="s">
        <v>32</v>
      </c>
      <c r="C43" s="56" t="s">
        <v>125</v>
      </c>
      <c r="D43" s="56" t="s">
        <v>102</v>
      </c>
      <c r="E43" s="85">
        <v>480</v>
      </c>
      <c r="F43" s="86">
        <v>700</v>
      </c>
      <c r="G43" s="86">
        <v>810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1">
        <f t="shared" si="8"/>
        <v>3</v>
      </c>
      <c r="AB43" s="2">
        <f t="shared" si="9"/>
        <v>0.2533082042437903</v>
      </c>
      <c r="AC43" s="127">
        <f t="shared" si="10"/>
        <v>663.3333333333333</v>
      </c>
      <c r="AD43" s="126">
        <f t="shared" si="11"/>
        <v>663.3333333333333</v>
      </c>
    </row>
    <row r="44" spans="1:30" ht="75.75" customHeight="1">
      <c r="A44" s="65" t="s">
        <v>139</v>
      </c>
      <c r="B44" s="65" t="s">
        <v>32</v>
      </c>
      <c r="C44" s="56" t="s">
        <v>220</v>
      </c>
      <c r="D44" s="98" t="s">
        <v>103</v>
      </c>
      <c r="E44" s="85">
        <v>55</v>
      </c>
      <c r="F44" s="86">
        <v>95</v>
      </c>
      <c r="G44" s="86">
        <v>64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1">
        <f t="shared" si="8"/>
        <v>3</v>
      </c>
      <c r="AB44" s="104">
        <f t="shared" si="9"/>
        <v>0.2941699202904138</v>
      </c>
      <c r="AC44" s="127">
        <f t="shared" si="10"/>
        <v>71.33333333333333</v>
      </c>
      <c r="AD44" s="126">
        <f t="shared" si="11"/>
        <v>71.33333333333333</v>
      </c>
    </row>
    <row r="45" spans="1:30" ht="75.75" customHeight="1">
      <c r="A45" s="65" t="s">
        <v>139</v>
      </c>
      <c r="B45" s="65" t="s">
        <v>32</v>
      </c>
      <c r="C45" s="56" t="s">
        <v>261</v>
      </c>
      <c r="D45" s="98" t="s">
        <v>103</v>
      </c>
      <c r="E45" s="85">
        <v>55</v>
      </c>
      <c r="F45" s="86">
        <v>95</v>
      </c>
      <c r="G45" s="86">
        <v>69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1">
        <f t="shared" si="8"/>
        <v>3</v>
      </c>
      <c r="AB45" s="2">
        <f t="shared" si="9"/>
        <v>0.27805182370115666</v>
      </c>
      <c r="AC45" s="127">
        <f t="shared" si="10"/>
        <v>73</v>
      </c>
      <c r="AD45" s="126">
        <f t="shared" si="11"/>
        <v>73</v>
      </c>
    </row>
    <row r="46" spans="1:30" ht="96.75" customHeight="1">
      <c r="A46" s="65" t="s">
        <v>150</v>
      </c>
      <c r="B46" s="65" t="s">
        <v>32</v>
      </c>
      <c r="C46" s="56" t="s">
        <v>149</v>
      </c>
      <c r="D46" s="56" t="s">
        <v>104</v>
      </c>
      <c r="E46" s="90">
        <v>55</v>
      </c>
      <c r="F46" s="90">
        <v>42</v>
      </c>
      <c r="G46" s="90">
        <v>58</v>
      </c>
      <c r="H46" s="91"/>
      <c r="I46" s="91"/>
      <c r="J46" s="91"/>
      <c r="K46" s="122">
        <v>38.82</v>
      </c>
      <c r="L46" s="122">
        <v>30.45</v>
      </c>
      <c r="M46" s="122">
        <v>33.79</v>
      </c>
      <c r="N46" s="122">
        <v>34.58</v>
      </c>
      <c r="O46" s="122">
        <v>26.52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1">
        <f t="shared" si="8"/>
        <v>8</v>
      </c>
      <c r="AB46" s="2">
        <f t="shared" si="9"/>
        <v>0.2834537860678229</v>
      </c>
      <c r="AC46" s="127">
        <f t="shared" si="10"/>
        <v>39.894999999999996</v>
      </c>
      <c r="AD46" s="126">
        <f t="shared" si="11"/>
        <v>39.894999999999996</v>
      </c>
    </row>
    <row r="47" spans="1:30" ht="72.75" customHeight="1">
      <c r="A47" s="65" t="s">
        <v>259</v>
      </c>
      <c r="B47" s="65" t="s">
        <v>32</v>
      </c>
      <c r="C47" s="56" t="s">
        <v>262</v>
      </c>
      <c r="D47" s="56" t="s">
        <v>105</v>
      </c>
      <c r="E47" s="85">
        <v>20</v>
      </c>
      <c r="F47" s="86">
        <v>14.5</v>
      </c>
      <c r="G47" s="86">
        <v>21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1">
        <f t="shared" si="8"/>
        <v>3</v>
      </c>
      <c r="AB47" s="2">
        <f t="shared" si="9"/>
        <v>0.1891891891891892</v>
      </c>
      <c r="AC47" s="127">
        <f t="shared" si="10"/>
        <v>18.5</v>
      </c>
      <c r="AD47" s="126">
        <f t="shared" si="11"/>
        <v>18.5</v>
      </c>
    </row>
    <row r="48" spans="1:30" ht="79.5" customHeight="1">
      <c r="A48" s="65" t="s">
        <v>259</v>
      </c>
      <c r="B48" s="65" t="s">
        <v>32</v>
      </c>
      <c r="C48" s="56" t="s">
        <v>260</v>
      </c>
      <c r="D48" s="56" t="s">
        <v>105</v>
      </c>
      <c r="E48" s="85">
        <v>15</v>
      </c>
      <c r="F48" s="86">
        <v>14.5</v>
      </c>
      <c r="G48" s="86">
        <v>21</v>
      </c>
      <c r="H48" s="87"/>
      <c r="I48" s="87"/>
      <c r="J48" s="87"/>
      <c r="K48" s="123">
        <v>12.25</v>
      </c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1">
        <f t="shared" si="8"/>
        <v>4</v>
      </c>
      <c r="AB48" s="2">
        <f t="shared" si="9"/>
        <v>0.2382900910210559</v>
      </c>
      <c r="AC48" s="127">
        <f t="shared" si="10"/>
        <v>15.6875</v>
      </c>
      <c r="AD48" s="126">
        <f t="shared" si="11"/>
        <v>15.6875</v>
      </c>
    </row>
    <row r="49" spans="1:30" ht="84.75" customHeight="1">
      <c r="A49" s="65" t="s">
        <v>126</v>
      </c>
      <c r="B49" s="97" t="s">
        <v>38</v>
      </c>
      <c r="C49" s="56" t="s">
        <v>127</v>
      </c>
      <c r="D49" s="56" t="s">
        <v>106</v>
      </c>
      <c r="E49" s="85">
        <v>80</v>
      </c>
      <c r="F49" s="86">
        <v>95</v>
      </c>
      <c r="G49" s="86">
        <v>102</v>
      </c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1">
        <f t="shared" si="8"/>
        <v>3</v>
      </c>
      <c r="AB49" s="2">
        <f t="shared" si="9"/>
        <v>0.1217307963905225</v>
      </c>
      <c r="AC49" s="127">
        <f t="shared" si="10"/>
        <v>92.33333333333333</v>
      </c>
      <c r="AD49" s="126">
        <f t="shared" si="11"/>
        <v>92.33333333333333</v>
      </c>
    </row>
    <row r="50" spans="1:30" ht="72.75" customHeight="1">
      <c r="A50" s="65" t="s">
        <v>44</v>
      </c>
      <c r="B50" s="106" t="s">
        <v>32</v>
      </c>
      <c r="C50" s="56" t="s">
        <v>263</v>
      </c>
      <c r="D50" s="56" t="s">
        <v>107</v>
      </c>
      <c r="E50" s="85">
        <v>145</v>
      </c>
      <c r="F50" s="86">
        <v>165</v>
      </c>
      <c r="G50" s="86">
        <v>167</v>
      </c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1">
        <f t="shared" si="8"/>
        <v>3</v>
      </c>
      <c r="AB50" s="2">
        <f t="shared" si="9"/>
        <v>0.07651273623016629</v>
      </c>
      <c r="AC50" s="127">
        <f t="shared" si="10"/>
        <v>159</v>
      </c>
      <c r="AD50" s="126">
        <f t="shared" si="11"/>
        <v>159</v>
      </c>
    </row>
    <row r="51" spans="1:30" ht="95.25" customHeight="1">
      <c r="A51" s="65" t="s">
        <v>112</v>
      </c>
      <c r="B51" s="65" t="s">
        <v>32</v>
      </c>
      <c r="C51" s="56" t="s">
        <v>264</v>
      </c>
      <c r="D51" s="56" t="s">
        <v>108</v>
      </c>
      <c r="E51" s="85">
        <v>280</v>
      </c>
      <c r="F51" s="86">
        <v>220</v>
      </c>
      <c r="G51" s="86">
        <v>220</v>
      </c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1">
        <f t="shared" si="8"/>
        <v>3</v>
      </c>
      <c r="AB51" s="2">
        <f t="shared" si="9"/>
        <v>0.14433756729740646</v>
      </c>
      <c r="AC51" s="127">
        <f t="shared" si="10"/>
        <v>240</v>
      </c>
      <c r="AD51" s="126">
        <f t="shared" si="11"/>
        <v>240</v>
      </c>
    </row>
    <row r="52" spans="1:30" ht="56.25" customHeight="1">
      <c r="A52" s="65" t="s">
        <v>45</v>
      </c>
      <c r="B52" s="65" t="s">
        <v>32</v>
      </c>
      <c r="C52" s="56" t="s">
        <v>141</v>
      </c>
      <c r="D52" s="56" t="s">
        <v>109</v>
      </c>
      <c r="E52" s="85">
        <v>160</v>
      </c>
      <c r="F52" s="86">
        <v>195</v>
      </c>
      <c r="G52" s="86"/>
      <c r="H52" s="123">
        <v>199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1">
        <f t="shared" si="8"/>
        <v>3</v>
      </c>
      <c r="AB52" s="2">
        <f t="shared" si="9"/>
        <v>0.11618436853252055</v>
      </c>
      <c r="AC52" s="127">
        <f t="shared" si="10"/>
        <v>184.66666666666666</v>
      </c>
      <c r="AD52" s="126">
        <f t="shared" si="11"/>
        <v>184.66666666666666</v>
      </c>
    </row>
    <row r="53" spans="1:30" ht="94.5" customHeight="1">
      <c r="A53" s="65" t="s">
        <v>64</v>
      </c>
      <c r="B53" s="97" t="s">
        <v>32</v>
      </c>
      <c r="C53" s="56" t="s">
        <v>265</v>
      </c>
      <c r="D53" s="56" t="s">
        <v>110</v>
      </c>
      <c r="E53" s="85">
        <v>150</v>
      </c>
      <c r="F53" s="86">
        <v>230</v>
      </c>
      <c r="G53" s="86"/>
      <c r="H53" s="87"/>
      <c r="I53" s="123">
        <v>180.8</v>
      </c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1">
        <f t="shared" si="8"/>
        <v>3</v>
      </c>
      <c r="AB53" s="2">
        <f t="shared" si="9"/>
        <v>0.21585837492287127</v>
      </c>
      <c r="AC53" s="127">
        <f t="shared" si="10"/>
        <v>186.9333333333333</v>
      </c>
      <c r="AD53" s="126">
        <f t="shared" si="11"/>
        <v>186.9333333333333</v>
      </c>
    </row>
    <row r="54" spans="1:30" ht="74.25" customHeight="1">
      <c r="A54" s="65" t="s">
        <v>266</v>
      </c>
      <c r="B54" s="65" t="s">
        <v>32</v>
      </c>
      <c r="C54" s="56" t="s">
        <v>267</v>
      </c>
      <c r="D54" s="56" t="s">
        <v>1</v>
      </c>
      <c r="E54" s="85">
        <v>145</v>
      </c>
      <c r="F54" s="86">
        <v>155</v>
      </c>
      <c r="G54" s="86"/>
      <c r="H54" s="123">
        <v>127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1">
        <f t="shared" si="8"/>
        <v>3</v>
      </c>
      <c r="AB54" s="2">
        <f t="shared" si="9"/>
        <v>0.09968991406928694</v>
      </c>
      <c r="AC54" s="127">
        <f t="shared" si="10"/>
        <v>142.33333333333331</v>
      </c>
      <c r="AD54" s="126">
        <f t="shared" si="11"/>
        <v>142.33333333333331</v>
      </c>
    </row>
    <row r="55" spans="1:30" ht="72.75" customHeight="1">
      <c r="A55" s="65" t="s">
        <v>65</v>
      </c>
      <c r="B55" s="65" t="s">
        <v>32</v>
      </c>
      <c r="C55" s="56" t="s">
        <v>115</v>
      </c>
      <c r="D55" s="56" t="s">
        <v>111</v>
      </c>
      <c r="E55" s="85">
        <v>160</v>
      </c>
      <c r="F55" s="86">
        <v>180</v>
      </c>
      <c r="G55" s="86"/>
      <c r="H55" s="123">
        <v>171.5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1">
        <f t="shared" si="8"/>
        <v>3</v>
      </c>
      <c r="AB55" s="2">
        <f t="shared" si="9"/>
        <v>0.05887055689115757</v>
      </c>
      <c r="AC55" s="127">
        <f t="shared" si="10"/>
        <v>170.5</v>
      </c>
      <c r="AD55" s="126">
        <f t="shared" si="11"/>
        <v>170.5</v>
      </c>
    </row>
    <row r="56" spans="1:30" ht="55.5" customHeight="1">
      <c r="A56" s="65" t="s">
        <v>142</v>
      </c>
      <c r="B56" s="65" t="s">
        <v>32</v>
      </c>
      <c r="C56" s="56" t="s">
        <v>143</v>
      </c>
      <c r="D56" s="56" t="s">
        <v>144</v>
      </c>
      <c r="E56" s="85">
        <v>1100</v>
      </c>
      <c r="F56" s="86">
        <v>1300</v>
      </c>
      <c r="G56" s="86"/>
      <c r="H56" s="87"/>
      <c r="I56" s="87"/>
      <c r="J56" s="123">
        <v>917.11</v>
      </c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1">
        <f t="shared" si="8"/>
        <v>3</v>
      </c>
      <c r="AB56" s="2">
        <f t="shared" si="9"/>
        <v>0.17320080267162405</v>
      </c>
      <c r="AC56" s="127">
        <f t="shared" si="10"/>
        <v>1105.7033333333334</v>
      </c>
      <c r="AD56" s="126">
        <f t="shared" si="11"/>
        <v>1105.7033333333334</v>
      </c>
    </row>
    <row r="57" spans="1:30" ht="60" customHeight="1">
      <c r="A57" s="65" t="s">
        <v>268</v>
      </c>
      <c r="B57" s="65" t="s">
        <v>38</v>
      </c>
      <c r="C57" s="56" t="s">
        <v>269</v>
      </c>
      <c r="D57" s="56" t="s">
        <v>28</v>
      </c>
      <c r="E57" s="85">
        <v>38</v>
      </c>
      <c r="F57" s="86">
        <v>38</v>
      </c>
      <c r="G57" s="86"/>
      <c r="H57" s="123">
        <v>36.63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1">
        <f t="shared" si="8"/>
        <v>3</v>
      </c>
      <c r="AB57" s="2">
        <f t="shared" si="9"/>
        <v>0.021068184376892105</v>
      </c>
      <c r="AC57" s="127">
        <f t="shared" si="10"/>
        <v>37.54333333333333</v>
      </c>
      <c r="AD57" s="126">
        <f t="shared" si="11"/>
        <v>37.54333333333333</v>
      </c>
    </row>
    <row r="58" spans="1:30" ht="25.5" customHeight="1">
      <c r="A58" s="99"/>
      <c r="B58" s="99"/>
      <c r="C58" s="1"/>
      <c r="D58" s="1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1"/>
      <c r="AB58" s="2"/>
      <c r="AC58" s="87"/>
      <c r="AD58" s="87"/>
    </row>
    <row r="59" spans="1:30" ht="45" customHeight="1">
      <c r="A59" s="137" t="s">
        <v>53</v>
      </c>
      <c r="B59" s="137" t="s">
        <v>31</v>
      </c>
      <c r="C59" s="137" t="s">
        <v>52</v>
      </c>
      <c r="D59" s="137" t="s">
        <v>18</v>
      </c>
      <c r="E59" s="233" t="s">
        <v>66</v>
      </c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137" t="s">
        <v>55</v>
      </c>
      <c r="AB59" s="137" t="s">
        <v>56</v>
      </c>
      <c r="AC59" s="187" t="s">
        <v>380</v>
      </c>
      <c r="AD59" s="224" t="s">
        <v>276</v>
      </c>
    </row>
    <row r="60" spans="1:30" ht="96" customHeight="1">
      <c r="A60" s="226"/>
      <c r="B60" s="226"/>
      <c r="C60" s="226"/>
      <c r="D60" s="226"/>
      <c r="E60" s="83" t="s">
        <v>357</v>
      </c>
      <c r="F60" s="83" t="s">
        <v>367</v>
      </c>
      <c r="G60" s="83" t="s">
        <v>309</v>
      </c>
      <c r="H60" s="83"/>
      <c r="I60" s="83"/>
      <c r="J60" s="83"/>
      <c r="K60" s="79"/>
      <c r="L60" s="79"/>
      <c r="M60" s="79"/>
      <c r="N60" s="79"/>
      <c r="O60" s="79"/>
      <c r="P60" s="79"/>
      <c r="Q60" s="79"/>
      <c r="R60" s="100"/>
      <c r="S60" s="100"/>
      <c r="T60" s="103"/>
      <c r="U60" s="103"/>
      <c r="V60" s="103"/>
      <c r="W60" s="103"/>
      <c r="X60" s="101"/>
      <c r="Y60" s="101"/>
      <c r="Z60" s="79"/>
      <c r="AA60" s="226"/>
      <c r="AB60" s="226"/>
      <c r="AC60" s="188"/>
      <c r="AD60" s="225"/>
    </row>
    <row r="61" spans="1:30" ht="31.5" customHeight="1">
      <c r="A61" s="145" t="s">
        <v>46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7"/>
    </row>
    <row r="62" spans="1:30" ht="57" customHeight="1">
      <c r="A62" s="97" t="s">
        <v>128</v>
      </c>
      <c r="B62" s="97" t="s">
        <v>47</v>
      </c>
      <c r="C62" s="56" t="s">
        <v>161</v>
      </c>
      <c r="D62" s="56" t="s">
        <v>0</v>
      </c>
      <c r="E62" s="86">
        <v>7.5</v>
      </c>
      <c r="F62" s="86">
        <v>6.5</v>
      </c>
      <c r="G62" s="123">
        <v>6.56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1">
        <f>COUNT(E62:Z62)</f>
        <v>3</v>
      </c>
      <c r="AB62" s="2">
        <f>STDEVA(E62:Z62)/(SUM(E62:Z62)/COUNTIF(E62:Z62,"&gt;0"))</f>
        <v>0.08183356724921444</v>
      </c>
      <c r="AC62" s="127">
        <f>1/AA62*(SUM(E62:Z62))</f>
        <v>6.853333333333333</v>
      </c>
      <c r="AD62" s="126">
        <f>AC62</f>
        <v>6.853333333333333</v>
      </c>
    </row>
    <row r="64" spans="1:30" ht="35.25" customHeight="1">
      <c r="A64" s="234" t="s">
        <v>223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80"/>
    </row>
    <row r="67" spans="1:12" ht="24" customHeight="1">
      <c r="A67" s="229" t="s">
        <v>232</v>
      </c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</row>
    <row r="68" spans="1:4" ht="17.25" customHeight="1">
      <c r="A68" s="231"/>
      <c r="B68" s="232"/>
      <c r="C68" s="232"/>
      <c r="D68" s="232"/>
    </row>
  </sheetData>
  <sheetProtection/>
  <mergeCells count="46">
    <mergeCell ref="A4:A5"/>
    <mergeCell ref="B4:B5"/>
    <mergeCell ref="AA1:AC1"/>
    <mergeCell ref="A3:AC3"/>
    <mergeCell ref="E4:Z4"/>
    <mergeCell ref="AC4:AC5"/>
    <mergeCell ref="C4:C5"/>
    <mergeCell ref="AA4:AA5"/>
    <mergeCell ref="AB4:AB5"/>
    <mergeCell ref="D4:D5"/>
    <mergeCell ref="A61:AD61"/>
    <mergeCell ref="AC59:AC60"/>
    <mergeCell ref="C38:C39"/>
    <mergeCell ref="E20:Z20"/>
    <mergeCell ref="AC20:AC21"/>
    <mergeCell ref="D38:D39"/>
    <mergeCell ref="AA20:AA21"/>
    <mergeCell ref="D20:D21"/>
    <mergeCell ref="C20:C21"/>
    <mergeCell ref="A20:A21"/>
    <mergeCell ref="B20:B21"/>
    <mergeCell ref="AB59:AB60"/>
    <mergeCell ref="C59:C60"/>
    <mergeCell ref="AA59:AA60"/>
    <mergeCell ref="E59:Z59"/>
    <mergeCell ref="A59:A60"/>
    <mergeCell ref="A67:L67"/>
    <mergeCell ref="A68:D68"/>
    <mergeCell ref="E38:Z38"/>
    <mergeCell ref="A64:AC64"/>
    <mergeCell ref="AC38:AC39"/>
    <mergeCell ref="B59:B60"/>
    <mergeCell ref="A38:A39"/>
    <mergeCell ref="D59:D60"/>
    <mergeCell ref="AA38:AA39"/>
    <mergeCell ref="B38:B39"/>
    <mergeCell ref="AD4:AD5"/>
    <mergeCell ref="AD20:AD21"/>
    <mergeCell ref="AD38:AD39"/>
    <mergeCell ref="AD59:AD60"/>
    <mergeCell ref="A6:AD6"/>
    <mergeCell ref="A22:AD22"/>
    <mergeCell ref="A40:AD40"/>
    <mergeCell ref="AB38:AB39"/>
    <mergeCell ref="AB20:AB21"/>
    <mergeCell ref="A18:AC18"/>
  </mergeCells>
  <dataValidations count="1">
    <dataValidation type="list" allowBlank="1" showInputMessage="1" showErrorMessage="1" sqref="B30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0" zoomScaleNormal="70" zoomScalePageLayoutView="0" workbookViewId="0" topLeftCell="A12">
      <selection activeCell="I25" sqref="I25"/>
    </sheetView>
  </sheetViews>
  <sheetFormatPr defaultColWidth="9.140625" defaultRowHeight="15"/>
  <cols>
    <col min="1" max="1" width="20.28125" style="32" customWidth="1"/>
    <col min="2" max="2" width="9.57421875" style="32" customWidth="1"/>
    <col min="3" max="3" width="53.140625" style="32" customWidth="1"/>
    <col min="4" max="4" width="18.7109375" style="32" customWidth="1"/>
    <col min="5" max="5" width="15.421875" style="32" customWidth="1"/>
    <col min="6" max="11" width="15.7109375" style="34" customWidth="1"/>
    <col min="12" max="12" width="10.7109375" style="32" customWidth="1"/>
    <col min="13" max="13" width="13.140625" style="32" customWidth="1"/>
    <col min="14" max="15" width="17.8515625" style="34" customWidth="1"/>
    <col min="16" max="16384" width="9.140625" style="32" customWidth="1"/>
  </cols>
  <sheetData>
    <row r="1" spans="1:11" ht="14.25">
      <c r="A1" s="21"/>
      <c r="B1" s="21"/>
      <c r="C1" s="21"/>
      <c r="D1" s="21"/>
      <c r="E1" s="22"/>
      <c r="F1" s="22"/>
      <c r="G1" s="22"/>
      <c r="H1" s="22"/>
      <c r="I1" s="22"/>
      <c r="J1" s="22"/>
      <c r="K1" s="22"/>
    </row>
    <row r="2" spans="1:13" ht="28.5" customHeight="1">
      <c r="A2" s="21"/>
      <c r="B2" s="21"/>
      <c r="C2" s="21"/>
      <c r="D2" s="21"/>
      <c r="E2" s="22"/>
      <c r="F2" s="22"/>
      <c r="G2" s="22"/>
      <c r="H2" s="22"/>
      <c r="I2" s="22"/>
      <c r="J2" s="22"/>
      <c r="K2" s="22"/>
      <c r="L2" s="193" t="s">
        <v>79</v>
      </c>
      <c r="M2" s="240"/>
    </row>
    <row r="3" spans="1:14" s="34" customFormat="1" ht="57" customHeight="1">
      <c r="A3" s="241" t="s">
        <v>287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5" s="35" customFormat="1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34" customFormat="1" ht="30" customHeight="1">
      <c r="A5" s="194" t="s">
        <v>53</v>
      </c>
      <c r="B5" s="194" t="s">
        <v>31</v>
      </c>
      <c r="C5" s="194" t="s">
        <v>52</v>
      </c>
      <c r="D5" s="194" t="s">
        <v>19</v>
      </c>
      <c r="E5" s="242" t="s">
        <v>66</v>
      </c>
      <c r="F5" s="242"/>
      <c r="G5" s="242"/>
      <c r="H5" s="242"/>
      <c r="I5" s="242"/>
      <c r="J5" s="242"/>
      <c r="K5" s="242"/>
      <c r="L5" s="194" t="s">
        <v>55</v>
      </c>
      <c r="M5" s="194" t="s">
        <v>56</v>
      </c>
      <c r="N5" s="168" t="s">
        <v>380</v>
      </c>
      <c r="O5" s="192" t="s">
        <v>286</v>
      </c>
    </row>
    <row r="6" spans="1:15" ht="54" customHeight="1">
      <c r="A6" s="239"/>
      <c r="B6" s="239"/>
      <c r="C6" s="239"/>
      <c r="D6" s="239"/>
      <c r="E6" s="214" t="s">
        <v>357</v>
      </c>
      <c r="F6" s="214" t="s">
        <v>367</v>
      </c>
      <c r="G6" s="214" t="s">
        <v>312</v>
      </c>
      <c r="H6" s="214" t="s">
        <v>313</v>
      </c>
      <c r="I6" s="214" t="s">
        <v>314</v>
      </c>
      <c r="J6" s="214" t="s">
        <v>316</v>
      </c>
      <c r="K6" s="214" t="s">
        <v>315</v>
      </c>
      <c r="L6" s="239"/>
      <c r="M6" s="239"/>
      <c r="N6" s="246"/>
      <c r="O6" s="206"/>
    </row>
    <row r="7" spans="1:15" ht="42.75" customHeight="1">
      <c r="A7" s="239"/>
      <c r="B7" s="239"/>
      <c r="C7" s="239"/>
      <c r="D7" s="239"/>
      <c r="E7" s="245"/>
      <c r="F7" s="216"/>
      <c r="G7" s="216"/>
      <c r="H7" s="151"/>
      <c r="I7" s="216"/>
      <c r="J7" s="216"/>
      <c r="K7" s="216"/>
      <c r="L7" s="239"/>
      <c r="M7" s="239"/>
      <c r="N7" s="246"/>
      <c r="O7" s="206"/>
    </row>
    <row r="8" spans="1:15" ht="28.5" customHeight="1">
      <c r="A8" s="203" t="s">
        <v>75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5"/>
    </row>
    <row r="9" spans="1:15" ht="111.75" customHeight="1">
      <c r="A9" s="71" t="s">
        <v>221</v>
      </c>
      <c r="B9" s="71" t="s">
        <v>32</v>
      </c>
      <c r="C9" s="58" t="s">
        <v>227</v>
      </c>
      <c r="D9" s="58" t="s">
        <v>2</v>
      </c>
      <c r="E9" s="26">
        <v>180</v>
      </c>
      <c r="F9" s="30">
        <v>190</v>
      </c>
      <c r="G9" s="27"/>
      <c r="H9" s="27"/>
      <c r="I9" s="27"/>
      <c r="J9" s="121">
        <v>177.7</v>
      </c>
      <c r="K9" s="27"/>
      <c r="L9" s="25">
        <f aca="true" t="shared" si="0" ref="L9:L16">COUNT(E9:K9)</f>
        <v>3</v>
      </c>
      <c r="M9" s="28">
        <f aca="true" t="shared" si="1" ref="M9:M16">STDEVA(E9:K9)/(SUM(E9:K9)/COUNTIF(E9:K9,"&gt;0"))</f>
        <v>0.03581906862134919</v>
      </c>
      <c r="N9" s="135">
        <f aca="true" t="shared" si="2" ref="N9:N16">1/L9*(SUM(E9:K9))</f>
        <v>182.56666666666666</v>
      </c>
      <c r="O9" s="129">
        <f>N9</f>
        <v>182.56666666666666</v>
      </c>
    </row>
    <row r="10" spans="1:15" ht="111.75" customHeight="1">
      <c r="A10" s="71" t="s">
        <v>225</v>
      </c>
      <c r="B10" s="71" t="s">
        <v>32</v>
      </c>
      <c r="C10" s="58" t="s">
        <v>228</v>
      </c>
      <c r="D10" s="58" t="s">
        <v>2</v>
      </c>
      <c r="E10" s="26">
        <v>300</v>
      </c>
      <c r="F10" s="30">
        <v>300</v>
      </c>
      <c r="G10" s="27"/>
      <c r="H10" s="27"/>
      <c r="I10" s="27"/>
      <c r="J10" s="121">
        <v>229.34</v>
      </c>
      <c r="K10" s="27"/>
      <c r="L10" s="25">
        <f t="shared" si="0"/>
        <v>3</v>
      </c>
      <c r="M10" s="28">
        <f t="shared" si="1"/>
        <v>0.14757121332965517</v>
      </c>
      <c r="N10" s="135">
        <f t="shared" si="2"/>
        <v>276.44666666666666</v>
      </c>
      <c r="O10" s="129">
        <f aca="true" t="shared" si="3" ref="O10:O16">N10</f>
        <v>276.44666666666666</v>
      </c>
    </row>
    <row r="11" spans="1:15" ht="110.25" customHeight="1">
      <c r="A11" s="71" t="s">
        <v>226</v>
      </c>
      <c r="B11" s="71" t="s">
        <v>32</v>
      </c>
      <c r="C11" s="58" t="s">
        <v>229</v>
      </c>
      <c r="D11" s="58" t="s">
        <v>2</v>
      </c>
      <c r="E11" s="26">
        <v>250</v>
      </c>
      <c r="F11" s="30">
        <v>320</v>
      </c>
      <c r="G11" s="27"/>
      <c r="H11" s="121">
        <v>241.82</v>
      </c>
      <c r="I11" s="27"/>
      <c r="J11" s="27"/>
      <c r="K11" s="27"/>
      <c r="L11" s="25">
        <f t="shared" si="0"/>
        <v>3</v>
      </c>
      <c r="M11" s="28">
        <f t="shared" si="1"/>
        <v>0.15879493666420377</v>
      </c>
      <c r="N11" s="135">
        <f t="shared" si="2"/>
        <v>270.6066666666666</v>
      </c>
      <c r="O11" s="129">
        <f t="shared" si="3"/>
        <v>270.6066666666666</v>
      </c>
    </row>
    <row r="12" spans="1:15" ht="112.5" customHeight="1">
      <c r="A12" s="71" t="s">
        <v>221</v>
      </c>
      <c r="B12" s="71" t="s">
        <v>32</v>
      </c>
      <c r="C12" s="58" t="s">
        <v>230</v>
      </c>
      <c r="D12" s="58" t="s">
        <v>2</v>
      </c>
      <c r="E12" s="26">
        <v>300</v>
      </c>
      <c r="F12" s="30">
        <v>350</v>
      </c>
      <c r="G12" s="121">
        <v>247.81</v>
      </c>
      <c r="H12" s="27"/>
      <c r="I12" s="27"/>
      <c r="J12" s="27"/>
      <c r="K12" s="27"/>
      <c r="L12" s="25">
        <f t="shared" si="0"/>
        <v>3</v>
      </c>
      <c r="M12" s="28">
        <f t="shared" si="1"/>
        <v>0.17074518310321476</v>
      </c>
      <c r="N12" s="135">
        <f t="shared" si="2"/>
        <v>299.27</v>
      </c>
      <c r="O12" s="129">
        <f t="shared" si="3"/>
        <v>299.27</v>
      </c>
    </row>
    <row r="13" spans="1:15" ht="95.25" customHeight="1">
      <c r="A13" s="71" t="s">
        <v>153</v>
      </c>
      <c r="B13" s="71" t="s">
        <v>32</v>
      </c>
      <c r="C13" s="58" t="s">
        <v>154</v>
      </c>
      <c r="D13" s="58" t="s">
        <v>3</v>
      </c>
      <c r="E13" s="26">
        <v>292</v>
      </c>
      <c r="F13" s="30">
        <v>330</v>
      </c>
      <c r="G13" s="27"/>
      <c r="H13" s="27"/>
      <c r="I13" s="27"/>
      <c r="J13" s="121">
        <v>236.8</v>
      </c>
      <c r="K13" s="27"/>
      <c r="L13" s="25">
        <f t="shared" si="0"/>
        <v>3</v>
      </c>
      <c r="M13" s="28">
        <f t="shared" si="1"/>
        <v>0.16370671010023297</v>
      </c>
      <c r="N13" s="135">
        <f t="shared" si="2"/>
        <v>286.26666666666665</v>
      </c>
      <c r="O13" s="129">
        <f t="shared" si="3"/>
        <v>286.26666666666665</v>
      </c>
    </row>
    <row r="14" spans="1:15" s="34" customFormat="1" ht="101.25" customHeight="1">
      <c r="A14" s="71" t="s">
        <v>153</v>
      </c>
      <c r="B14" s="71" t="s">
        <v>32</v>
      </c>
      <c r="C14" s="58" t="s">
        <v>155</v>
      </c>
      <c r="D14" s="58" t="s">
        <v>3</v>
      </c>
      <c r="E14" s="26">
        <v>450</v>
      </c>
      <c r="F14" s="30">
        <v>395</v>
      </c>
      <c r="G14" s="27"/>
      <c r="H14" s="27"/>
      <c r="I14" s="121">
        <v>300.58</v>
      </c>
      <c r="J14" s="27"/>
      <c r="K14" s="27"/>
      <c r="L14" s="25">
        <f t="shared" si="0"/>
        <v>3</v>
      </c>
      <c r="M14" s="28">
        <f t="shared" si="1"/>
        <v>0.19790415304237072</v>
      </c>
      <c r="N14" s="135">
        <f t="shared" si="2"/>
        <v>381.85999999999996</v>
      </c>
      <c r="O14" s="129">
        <f t="shared" si="3"/>
        <v>381.85999999999996</v>
      </c>
    </row>
    <row r="15" spans="1:15" s="34" customFormat="1" ht="104.25" customHeight="1">
      <c r="A15" s="71" t="s">
        <v>153</v>
      </c>
      <c r="B15" s="71" t="s">
        <v>32</v>
      </c>
      <c r="C15" s="58" t="s">
        <v>156</v>
      </c>
      <c r="D15" s="58" t="s">
        <v>3</v>
      </c>
      <c r="E15" s="26">
        <v>350</v>
      </c>
      <c r="F15" s="30">
        <v>295</v>
      </c>
      <c r="G15" s="27"/>
      <c r="H15" s="27"/>
      <c r="I15" s="27"/>
      <c r="J15" s="121">
        <v>231.63</v>
      </c>
      <c r="K15" s="121">
        <v>251.45</v>
      </c>
      <c r="L15" s="25">
        <f t="shared" si="0"/>
        <v>4</v>
      </c>
      <c r="M15" s="28">
        <f t="shared" si="1"/>
        <v>0.18609720290612625</v>
      </c>
      <c r="N15" s="135">
        <f t="shared" si="2"/>
        <v>282.02</v>
      </c>
      <c r="O15" s="129">
        <f t="shared" si="3"/>
        <v>282.02</v>
      </c>
    </row>
    <row r="16" spans="1:15" ht="103.5" customHeight="1">
      <c r="A16" s="71" t="s">
        <v>151</v>
      </c>
      <c r="B16" s="71" t="s">
        <v>32</v>
      </c>
      <c r="C16" s="58" t="s">
        <v>152</v>
      </c>
      <c r="D16" s="58" t="s">
        <v>4</v>
      </c>
      <c r="E16" s="26">
        <v>170</v>
      </c>
      <c r="F16" s="30">
        <v>190</v>
      </c>
      <c r="G16" s="27"/>
      <c r="H16" s="27"/>
      <c r="I16" s="27"/>
      <c r="J16" s="121">
        <v>191.2</v>
      </c>
      <c r="K16" s="27"/>
      <c r="L16" s="25">
        <f t="shared" si="0"/>
        <v>3</v>
      </c>
      <c r="M16" s="28">
        <f t="shared" si="1"/>
        <v>0.06481426171676799</v>
      </c>
      <c r="N16" s="135">
        <f t="shared" si="2"/>
        <v>183.73333333333335</v>
      </c>
      <c r="O16" s="129">
        <f t="shared" si="3"/>
        <v>183.73333333333335</v>
      </c>
    </row>
    <row r="17" spans="1:4" s="22" customFormat="1" ht="13.5">
      <c r="A17" s="21"/>
      <c r="B17" s="21"/>
      <c r="C17" s="21"/>
      <c r="D17" s="21"/>
    </row>
    <row r="18" spans="1:14" s="22" customFormat="1" ht="35.25" customHeight="1">
      <c r="A18" s="247" t="s">
        <v>223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</row>
    <row r="19" spans="1:14" s="22" customFormat="1" ht="48" customHeight="1">
      <c r="A19" s="243" t="s">
        <v>236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</row>
    <row r="20" spans="1:4" s="22" customFormat="1" ht="13.5">
      <c r="A20" s="21"/>
      <c r="B20" s="21"/>
      <c r="C20" s="21"/>
      <c r="D20" s="21"/>
    </row>
    <row r="21" spans="1:4" s="22" customFormat="1" ht="13.5">
      <c r="A21" s="21"/>
      <c r="B21" s="21"/>
      <c r="C21" s="21"/>
      <c r="D21" s="21"/>
    </row>
    <row r="22" spans="1:4" s="22" customFormat="1" ht="13.5">
      <c r="A22" s="21"/>
      <c r="B22" s="21"/>
      <c r="C22" s="21"/>
      <c r="D22" s="21"/>
    </row>
    <row r="23" spans="1:4" s="22" customFormat="1" ht="13.5">
      <c r="A23" s="21"/>
      <c r="B23" s="21"/>
      <c r="C23" s="21"/>
      <c r="D23" s="21"/>
    </row>
    <row r="24" spans="1:4" s="22" customFormat="1" ht="13.5">
      <c r="A24" s="21"/>
      <c r="B24" s="21"/>
      <c r="C24" s="21"/>
      <c r="D24" s="21"/>
    </row>
    <row r="25" spans="1:4" s="22" customFormat="1" ht="13.5">
      <c r="A25" s="21"/>
      <c r="B25" s="21"/>
      <c r="C25" s="21"/>
      <c r="D25" s="21"/>
    </row>
    <row r="26" spans="1:4" s="22" customFormat="1" ht="13.5">
      <c r="A26" s="21"/>
      <c r="B26" s="21"/>
      <c r="C26" s="21"/>
      <c r="D26" s="21"/>
    </row>
    <row r="27" spans="1:4" s="22" customFormat="1" ht="13.5">
      <c r="A27" s="21"/>
      <c r="B27" s="21"/>
      <c r="C27" s="21"/>
      <c r="D27" s="21"/>
    </row>
    <row r="28" spans="1:4" s="22" customFormat="1" ht="13.5">
      <c r="A28" s="21"/>
      <c r="B28" s="21"/>
      <c r="C28" s="21"/>
      <c r="D28" s="21"/>
    </row>
  </sheetData>
  <sheetProtection/>
  <mergeCells count="21">
    <mergeCell ref="H6:H7"/>
    <mergeCell ref="F6:F7"/>
    <mergeCell ref="I6:I7"/>
    <mergeCell ref="O5:O7"/>
    <mergeCell ref="A8:O8"/>
    <mergeCell ref="A19:N19"/>
    <mergeCell ref="E6:E7"/>
    <mergeCell ref="D5:D7"/>
    <mergeCell ref="J6:J7"/>
    <mergeCell ref="N5:N7"/>
    <mergeCell ref="A18:N18"/>
    <mergeCell ref="G6:G7"/>
    <mergeCell ref="M5:M7"/>
    <mergeCell ref="L2:M2"/>
    <mergeCell ref="A3:N3"/>
    <mergeCell ref="A5:A7"/>
    <mergeCell ref="B5:B7"/>
    <mergeCell ref="C5:C7"/>
    <mergeCell ref="K6:K7"/>
    <mergeCell ref="L5:L7"/>
    <mergeCell ref="E5:K5"/>
  </mergeCell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90" zoomScaleNormal="90" zoomScalePageLayoutView="0" workbookViewId="0" topLeftCell="B1">
      <selection activeCell="O14" sqref="O14"/>
    </sheetView>
  </sheetViews>
  <sheetFormatPr defaultColWidth="9.140625" defaultRowHeight="15"/>
  <cols>
    <col min="1" max="1" width="15.00390625" style="44" customWidth="1"/>
    <col min="2" max="2" width="9.28125" style="44" customWidth="1"/>
    <col min="3" max="3" width="25.8515625" style="44" customWidth="1"/>
    <col min="4" max="4" width="20.7109375" style="44" customWidth="1"/>
    <col min="5" max="11" width="14.8515625" style="44" customWidth="1"/>
    <col min="12" max="12" width="8.7109375" style="44" customWidth="1"/>
    <col min="13" max="13" width="9.57421875" style="44" customWidth="1"/>
    <col min="14" max="15" width="15.57421875" style="47" customWidth="1"/>
    <col min="16" max="16384" width="9.140625" style="44" customWidth="1"/>
  </cols>
  <sheetData>
    <row r="1" spans="1:14" ht="12">
      <c r="A1" s="42"/>
      <c r="B1" s="42"/>
      <c r="C1" s="42"/>
      <c r="D1" s="42"/>
      <c r="E1" s="43"/>
      <c r="F1" s="43"/>
      <c r="G1" s="43"/>
      <c r="H1" s="43"/>
      <c r="I1" s="43"/>
      <c r="J1" s="43"/>
      <c r="K1" s="43"/>
      <c r="L1" s="249"/>
      <c r="M1" s="249"/>
      <c r="N1" s="249"/>
    </row>
    <row r="2" spans="1:15" ht="12">
      <c r="A2" s="42"/>
      <c r="B2" s="42"/>
      <c r="C2" s="42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4" ht="12">
      <c r="A3" s="42"/>
      <c r="B3" s="42"/>
      <c r="C3" s="42"/>
      <c r="D3" s="42"/>
      <c r="E3" s="43"/>
      <c r="F3" s="43"/>
      <c r="G3" s="43"/>
      <c r="H3" s="43"/>
      <c r="I3" s="43"/>
      <c r="J3" s="43"/>
      <c r="K3" s="43"/>
      <c r="L3" s="249" t="s">
        <v>80</v>
      </c>
      <c r="M3" s="249"/>
      <c r="N3" s="249"/>
    </row>
    <row r="4" spans="1:14" s="47" customFormat="1" ht="33.75" customHeight="1">
      <c r="A4" s="241" t="s">
        <v>288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</row>
    <row r="5" spans="1:15" s="46" customFormat="1" ht="1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s="47" customFormat="1" ht="30" customHeight="1">
      <c r="A6" s="250" t="s">
        <v>53</v>
      </c>
      <c r="B6" s="250" t="s">
        <v>31</v>
      </c>
      <c r="C6" s="250" t="s">
        <v>52</v>
      </c>
      <c r="D6" s="250" t="s">
        <v>18</v>
      </c>
      <c r="E6" s="263" t="s">
        <v>66</v>
      </c>
      <c r="F6" s="264"/>
      <c r="G6" s="264"/>
      <c r="H6" s="264"/>
      <c r="I6" s="264"/>
      <c r="J6" s="264"/>
      <c r="K6" s="264"/>
      <c r="L6" s="250" t="s">
        <v>55</v>
      </c>
      <c r="M6" s="250" t="s">
        <v>56</v>
      </c>
      <c r="N6" s="168" t="s">
        <v>380</v>
      </c>
      <c r="O6" s="258" t="s">
        <v>286</v>
      </c>
    </row>
    <row r="7" spans="1:15" ht="15" customHeight="1">
      <c r="A7" s="251"/>
      <c r="B7" s="251"/>
      <c r="C7" s="251"/>
      <c r="D7" s="251"/>
      <c r="E7" s="255" t="s">
        <v>367</v>
      </c>
      <c r="F7" s="255" t="s">
        <v>323</v>
      </c>
      <c r="G7" s="255" t="s">
        <v>324</v>
      </c>
      <c r="H7" s="255" t="s">
        <v>325</v>
      </c>
      <c r="I7" s="255" t="s">
        <v>327</v>
      </c>
      <c r="J7" s="255" t="s">
        <v>328</v>
      </c>
      <c r="K7" s="255"/>
      <c r="L7" s="257"/>
      <c r="M7" s="257"/>
      <c r="N7" s="248"/>
      <c r="O7" s="259"/>
    </row>
    <row r="8" spans="1:15" ht="94.5" customHeight="1">
      <c r="A8" s="251"/>
      <c r="B8" s="251"/>
      <c r="C8" s="251"/>
      <c r="D8" s="251"/>
      <c r="E8" s="262"/>
      <c r="F8" s="256"/>
      <c r="G8" s="182"/>
      <c r="H8" s="182"/>
      <c r="I8" s="182"/>
      <c r="J8" s="182"/>
      <c r="K8" s="182"/>
      <c r="L8" s="257"/>
      <c r="M8" s="257"/>
      <c r="N8" s="248"/>
      <c r="O8" s="259"/>
    </row>
    <row r="9" spans="1:15" ht="33.75" customHeight="1">
      <c r="A9" s="252" t="s">
        <v>326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4"/>
    </row>
    <row r="10" spans="1:15" s="47" customFormat="1" ht="36" customHeight="1">
      <c r="A10" s="48" t="s">
        <v>81</v>
      </c>
      <c r="B10" s="48" t="s">
        <v>32</v>
      </c>
      <c r="C10" s="6" t="s">
        <v>258</v>
      </c>
      <c r="D10" s="6" t="s">
        <v>7</v>
      </c>
      <c r="E10" s="8">
        <v>160</v>
      </c>
      <c r="F10" s="113">
        <v>138.23</v>
      </c>
      <c r="G10" s="113">
        <v>138.99</v>
      </c>
      <c r="H10" s="5"/>
      <c r="I10" s="5"/>
      <c r="J10" s="5"/>
      <c r="K10" s="5"/>
      <c r="L10" s="6">
        <f aca="true" t="shared" si="0" ref="L10:L15">COUNT(E10:K10)</f>
        <v>3</v>
      </c>
      <c r="M10" s="7">
        <f aca="true" t="shared" si="1" ref="M10:M15">STDEVA(E10:K10)/(SUM(E10:K10)/COUNTIF(E10:K10,"&gt;0"))</f>
        <v>0.08477677545464647</v>
      </c>
      <c r="N10" s="136">
        <f aca="true" t="shared" si="2" ref="N10:N15">1/L10*(SUM(E10:K10))</f>
        <v>145.74</v>
      </c>
      <c r="O10" s="130">
        <f aca="true" t="shared" si="3" ref="O10:O15">N10</f>
        <v>145.74</v>
      </c>
    </row>
    <row r="11" spans="1:15" ht="27" customHeight="1">
      <c r="A11" s="48" t="s">
        <v>82</v>
      </c>
      <c r="B11" s="48" t="s">
        <v>32</v>
      </c>
      <c r="C11" s="6" t="s">
        <v>222</v>
      </c>
      <c r="D11" s="6" t="s">
        <v>7</v>
      </c>
      <c r="E11" s="8">
        <v>165</v>
      </c>
      <c r="F11" s="113">
        <v>129.92</v>
      </c>
      <c r="G11" s="5"/>
      <c r="H11" s="5"/>
      <c r="I11" s="5"/>
      <c r="J11" s="113">
        <v>153.75</v>
      </c>
      <c r="K11" s="5"/>
      <c r="L11" s="6">
        <f t="shared" si="0"/>
        <v>3</v>
      </c>
      <c r="M11" s="7">
        <f t="shared" si="1"/>
        <v>0.11976729162295023</v>
      </c>
      <c r="N11" s="136">
        <f t="shared" si="2"/>
        <v>149.55666666666664</v>
      </c>
      <c r="O11" s="130">
        <f t="shared" si="3"/>
        <v>149.55666666666664</v>
      </c>
    </row>
    <row r="12" spans="1:15" s="49" customFormat="1" ht="21" customHeight="1">
      <c r="A12" s="48" t="s">
        <v>83</v>
      </c>
      <c r="B12" s="48" t="s">
        <v>32</v>
      </c>
      <c r="C12" s="6" t="s">
        <v>222</v>
      </c>
      <c r="D12" s="6" t="s">
        <v>7</v>
      </c>
      <c r="E12" s="8">
        <v>125</v>
      </c>
      <c r="F12" s="5"/>
      <c r="G12" s="5"/>
      <c r="H12" s="105"/>
      <c r="I12" s="113">
        <v>86.05</v>
      </c>
      <c r="J12" s="113">
        <v>114</v>
      </c>
      <c r="K12" s="105"/>
      <c r="L12" s="6">
        <f t="shared" si="0"/>
        <v>3</v>
      </c>
      <c r="M12" s="7">
        <f t="shared" si="1"/>
        <v>0.18532788548703338</v>
      </c>
      <c r="N12" s="136">
        <f t="shared" si="2"/>
        <v>108.35</v>
      </c>
      <c r="O12" s="130">
        <f t="shared" si="3"/>
        <v>108.35</v>
      </c>
    </row>
    <row r="13" spans="1:15" ht="33.75" customHeight="1">
      <c r="A13" s="48" t="s">
        <v>85</v>
      </c>
      <c r="B13" s="48" t="s">
        <v>32</v>
      </c>
      <c r="C13" s="6" t="s">
        <v>224</v>
      </c>
      <c r="D13" s="6" t="s">
        <v>7</v>
      </c>
      <c r="E13" s="8">
        <v>100</v>
      </c>
      <c r="F13" s="113">
        <v>79.97</v>
      </c>
      <c r="G13" s="5"/>
      <c r="H13" s="5"/>
      <c r="I13" s="113">
        <v>79.97</v>
      </c>
      <c r="J13" s="5"/>
      <c r="K13" s="5"/>
      <c r="L13" s="6">
        <f t="shared" si="0"/>
        <v>3</v>
      </c>
      <c r="M13" s="7">
        <f t="shared" si="1"/>
        <v>0.133465329212913</v>
      </c>
      <c r="N13" s="136">
        <f t="shared" si="2"/>
        <v>86.64666666666666</v>
      </c>
      <c r="O13" s="130">
        <f t="shared" si="3"/>
        <v>86.64666666666666</v>
      </c>
    </row>
    <row r="14" spans="1:15" s="47" customFormat="1" ht="27" customHeight="1">
      <c r="A14" s="48" t="s">
        <v>86</v>
      </c>
      <c r="B14" s="48" t="s">
        <v>32</v>
      </c>
      <c r="C14" s="6" t="s">
        <v>222</v>
      </c>
      <c r="D14" s="6" t="s">
        <v>7</v>
      </c>
      <c r="E14" s="8">
        <v>90</v>
      </c>
      <c r="F14" s="5"/>
      <c r="G14" s="113">
        <v>85.5</v>
      </c>
      <c r="H14" s="5"/>
      <c r="I14" s="5"/>
      <c r="J14" s="113">
        <v>90.5</v>
      </c>
      <c r="K14" s="5"/>
      <c r="L14" s="6">
        <f t="shared" si="0"/>
        <v>3</v>
      </c>
      <c r="M14" s="7">
        <f t="shared" si="1"/>
        <v>0.03105772865010959</v>
      </c>
      <c r="N14" s="136">
        <f t="shared" si="2"/>
        <v>88.66666666666666</v>
      </c>
      <c r="O14" s="130">
        <f t="shared" si="3"/>
        <v>88.66666666666666</v>
      </c>
    </row>
    <row r="15" spans="1:15" s="47" customFormat="1" ht="35.25" customHeight="1">
      <c r="A15" s="48" t="s">
        <v>87</v>
      </c>
      <c r="B15" s="48" t="s">
        <v>32</v>
      </c>
      <c r="C15" s="6" t="s">
        <v>222</v>
      </c>
      <c r="D15" s="6" t="s">
        <v>7</v>
      </c>
      <c r="E15" s="8">
        <v>160</v>
      </c>
      <c r="F15" s="5"/>
      <c r="G15" s="113">
        <v>114.37</v>
      </c>
      <c r="H15" s="113">
        <v>141.28</v>
      </c>
      <c r="I15" s="5"/>
      <c r="J15" s="5"/>
      <c r="K15" s="5"/>
      <c r="L15" s="6">
        <f t="shared" si="0"/>
        <v>3</v>
      </c>
      <c r="M15" s="7">
        <f t="shared" si="1"/>
        <v>0.16555159066005748</v>
      </c>
      <c r="N15" s="136">
        <f t="shared" si="2"/>
        <v>138.54999999999998</v>
      </c>
      <c r="O15" s="130">
        <f t="shared" si="3"/>
        <v>138.54999999999998</v>
      </c>
    </row>
    <row r="16" spans="1:15" ht="12">
      <c r="A16" s="42"/>
      <c r="B16" s="42"/>
      <c r="C16" s="42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ht="12">
      <c r="A17" s="42"/>
      <c r="B17" s="42"/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4" ht="38.25" customHeight="1">
      <c r="A18" s="260" t="s">
        <v>223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</row>
    <row r="19" spans="1:15" ht="12">
      <c r="A19" s="42"/>
      <c r="B19" s="42"/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2">
      <c r="A20" s="42"/>
      <c r="B20" s="42"/>
      <c r="C20" s="42"/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2"/>
      <c r="B21" s="42"/>
      <c r="C21" s="42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2"/>
      <c r="B22" s="42"/>
      <c r="C22" s="42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2"/>
      <c r="B23" s="42"/>
      <c r="C23" s="42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2"/>
      <c r="B24" s="42"/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5" ht="12">
      <c r="A25" s="42"/>
      <c r="B25" s="42"/>
      <c r="C25" s="42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2"/>
      <c r="B26" s="42"/>
      <c r="C26" s="42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2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2"/>
      <c r="B28" s="42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2"/>
      <c r="B29" s="42"/>
      <c r="C29" s="42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2"/>
      <c r="B30" s="42"/>
      <c r="C30" s="42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2"/>
      <c r="B31" s="42"/>
      <c r="C31" s="42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2"/>
      <c r="B32" s="42"/>
      <c r="C32" s="42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</sheetData>
  <sheetProtection/>
  <mergeCells count="21">
    <mergeCell ref="A18:N18"/>
    <mergeCell ref="D6:D8"/>
    <mergeCell ref="L6:L8"/>
    <mergeCell ref="E7:E8"/>
    <mergeCell ref="H7:H8"/>
    <mergeCell ref="C6:C8"/>
    <mergeCell ref="E6:K6"/>
    <mergeCell ref="J7:J8"/>
    <mergeCell ref="A9:O9"/>
    <mergeCell ref="F7:F8"/>
    <mergeCell ref="M6:M8"/>
    <mergeCell ref="I7:I8"/>
    <mergeCell ref="K7:K8"/>
    <mergeCell ref="G7:G8"/>
    <mergeCell ref="O6:O8"/>
    <mergeCell ref="N6:N8"/>
    <mergeCell ref="L1:N1"/>
    <mergeCell ref="L3:N3"/>
    <mergeCell ref="A4:N4"/>
    <mergeCell ref="A6:A8"/>
    <mergeCell ref="B6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Костюченко Ольга Владимировна</cp:lastModifiedBy>
  <cp:lastPrinted>2020-07-31T08:35:58Z</cp:lastPrinted>
  <dcterms:created xsi:type="dcterms:W3CDTF">2014-05-12T08:05:33Z</dcterms:created>
  <dcterms:modified xsi:type="dcterms:W3CDTF">2020-07-31T08:43:02Z</dcterms:modified>
  <cp:category/>
  <cp:version/>
  <cp:contentType/>
  <cp:contentStatus/>
</cp:coreProperties>
</file>